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\Desktop\New projects\KN\P2 - NIW\Regulamin Mikrograntów\"/>
    </mc:Choice>
  </mc:AlternateContent>
  <xr:revisionPtr revIDLastSave="0" documentId="8_{EEFDB3A1-28C3-4D2B-A8FD-02DD4DF7DA00}" xr6:coauthVersionLast="47" xr6:coauthVersionMax="47" xr10:uidLastSave="{00000000-0000-0000-0000-000000000000}"/>
  <bookViews>
    <workbookView xWindow="-110" yWindow="-110" windowWidth="21820" windowHeight="14020" activeTab="2" xr2:uid="{00000000-000D-0000-FFFF-FFFF00000000}"/>
  </bookViews>
  <sheets>
    <sheet name="1_Rozliczenie grantu" sheetId="1" r:id="rId1"/>
    <sheet name="2_Preliminarz_z_wniosku" sheetId="2" r:id="rId2"/>
    <sheet name="3_Zestawienie_dok_księ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F30" i="1"/>
  <c r="F15" i="1"/>
  <c r="F15" i="2"/>
  <c r="H12" i="2"/>
  <c r="H11" i="2"/>
  <c r="H8" i="2"/>
  <c r="H7" i="2"/>
  <c r="H31" i="2"/>
  <c r="H15" i="2"/>
  <c r="C47" i="1"/>
  <c r="C46" i="1"/>
  <c r="C45" i="1"/>
  <c r="C44" i="1"/>
  <c r="C43" i="1"/>
  <c r="C42" i="1"/>
  <c r="C41" i="1"/>
  <c r="C40" i="1"/>
  <c r="C39" i="1"/>
  <c r="C38" i="1"/>
  <c r="F22" i="3"/>
  <c r="C16" i="1" s="1"/>
  <c r="F25" i="3"/>
  <c r="C17" i="1" s="1"/>
  <c r="F29" i="3"/>
  <c r="C18" i="1"/>
  <c r="B18" i="1"/>
  <c r="B17" i="1"/>
  <c r="B16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5" i="1"/>
  <c r="G35" i="1" s="1"/>
  <c r="C35" i="1"/>
  <c r="D34" i="1"/>
  <c r="G34" i="1" s="1"/>
  <c r="C34" i="1"/>
  <c r="D33" i="1"/>
  <c r="G33" i="1" s="1"/>
  <c r="C33" i="1"/>
  <c r="D32" i="1"/>
  <c r="G32" i="1" s="1"/>
  <c r="C32" i="1"/>
  <c r="D31" i="1"/>
  <c r="G31" i="1" s="1"/>
  <c r="C31" i="1"/>
  <c r="D30" i="1"/>
  <c r="G30" i="1" s="1"/>
  <c r="C30" i="1"/>
  <c r="D29" i="1"/>
  <c r="G29" i="1" s="1"/>
  <c r="C29" i="1"/>
  <c r="D28" i="1"/>
  <c r="G28" i="1" s="1"/>
  <c r="C28" i="1"/>
  <c r="D27" i="1"/>
  <c r="G27" i="1" s="1"/>
  <c r="C27" i="1"/>
  <c r="C26" i="1"/>
  <c r="F46" i="2"/>
  <c r="H46" i="2" s="1"/>
  <c r="F45" i="2"/>
  <c r="H45" i="2" s="1"/>
  <c r="F44" i="2"/>
  <c r="H44" i="2" s="1"/>
  <c r="F42" i="2"/>
  <c r="H42" i="2" s="1"/>
  <c r="F41" i="2"/>
  <c r="H41" i="2" s="1"/>
  <c r="F40" i="2"/>
  <c r="H40" i="2" s="1"/>
  <c r="F39" i="2"/>
  <c r="H39" i="2" s="1"/>
  <c r="F32" i="2"/>
  <c r="F32" i="1" s="1"/>
  <c r="F31" i="2"/>
  <c r="F43" i="1" s="1"/>
  <c r="F30" i="2"/>
  <c r="H30" i="2" s="1"/>
  <c r="F29" i="2"/>
  <c r="F29" i="1" s="1"/>
  <c r="F28" i="2"/>
  <c r="H28" i="2" s="1"/>
  <c r="F13" i="2"/>
  <c r="F13" i="1" s="1"/>
  <c r="F12" i="2"/>
  <c r="F12" i="1" s="1"/>
  <c r="F11" i="2"/>
  <c r="F11" i="1" s="1"/>
  <c r="F10" i="2"/>
  <c r="H10" i="2" s="1"/>
  <c r="F9" i="2"/>
  <c r="F9" i="1" s="1"/>
  <c r="F8" i="2"/>
  <c r="F8" i="1" s="1"/>
  <c r="F7" i="2"/>
  <c r="F7" i="1" s="1"/>
  <c r="F6" i="2"/>
  <c r="H6" i="2" s="1"/>
  <c r="D24" i="1"/>
  <c r="G24" i="1" s="1"/>
  <c r="D23" i="1"/>
  <c r="E23" i="1" s="1"/>
  <c r="D22" i="1"/>
  <c r="G22" i="1" s="1"/>
  <c r="D21" i="1"/>
  <c r="G21" i="1" s="1"/>
  <c r="D20" i="1"/>
  <c r="G20" i="1" s="1"/>
  <c r="D19" i="1"/>
  <c r="E19" i="1" s="1"/>
  <c r="D18" i="1"/>
  <c r="G18" i="1" s="1"/>
  <c r="D17" i="1"/>
  <c r="G17" i="1" s="1"/>
  <c r="C15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C13" i="1"/>
  <c r="C12" i="1"/>
  <c r="C11" i="1"/>
  <c r="C10" i="1"/>
  <c r="C9" i="1"/>
  <c r="C8" i="1"/>
  <c r="C7" i="1"/>
  <c r="C6" i="1"/>
  <c r="C5" i="1"/>
  <c r="D26" i="1"/>
  <c r="G26" i="1" s="1"/>
  <c r="D15" i="1"/>
  <c r="G15" i="1" s="1"/>
  <c r="D16" i="1"/>
  <c r="G16" i="1" s="1"/>
  <c r="D4" i="1"/>
  <c r="G4" i="1" s="1"/>
  <c r="C4" i="1"/>
  <c r="F17" i="2"/>
  <c r="H17" i="2" s="1"/>
  <c r="F6" i="1" l="1"/>
  <c r="F10" i="1"/>
  <c r="F40" i="1"/>
  <c r="L40" i="1" s="1"/>
  <c r="F44" i="1"/>
  <c r="H32" i="2"/>
  <c r="F41" i="1"/>
  <c r="L41" i="1" s="1"/>
  <c r="H29" i="2"/>
  <c r="H9" i="2"/>
  <c r="H13" i="2"/>
  <c r="F17" i="1"/>
  <c r="I17" i="1" s="1"/>
  <c r="F28" i="1"/>
  <c r="L28" i="1" s="1"/>
  <c r="F42" i="1"/>
  <c r="L42" i="1" s="1"/>
  <c r="L7" i="1"/>
  <c r="L6" i="1"/>
  <c r="L8" i="1"/>
  <c r="L9" i="1"/>
  <c r="E6" i="1"/>
  <c r="E10" i="1"/>
  <c r="E15" i="1"/>
  <c r="E28" i="1"/>
  <c r="E32" i="1"/>
  <c r="E38" i="1"/>
  <c r="E42" i="1"/>
  <c r="E46" i="1"/>
  <c r="E7" i="1"/>
  <c r="E11" i="1"/>
  <c r="E16" i="1"/>
  <c r="E20" i="1"/>
  <c r="E24" i="1"/>
  <c r="E29" i="1"/>
  <c r="E33" i="1"/>
  <c r="E39" i="1"/>
  <c r="E43" i="1"/>
  <c r="E47" i="1"/>
  <c r="E4" i="1"/>
  <c r="E8" i="1"/>
  <c r="E12" i="1"/>
  <c r="E17" i="1"/>
  <c r="E21" i="1"/>
  <c r="E26" i="1"/>
  <c r="E30" i="1"/>
  <c r="E34" i="1"/>
  <c r="E40" i="1"/>
  <c r="E44" i="1"/>
  <c r="E5" i="1"/>
  <c r="E9" i="1"/>
  <c r="E13" i="1"/>
  <c r="E18" i="1"/>
  <c r="E22" i="1"/>
  <c r="E27" i="1"/>
  <c r="E31" i="1"/>
  <c r="E35" i="1"/>
  <c r="E41" i="1"/>
  <c r="E45" i="1"/>
  <c r="L11" i="1"/>
  <c r="F52" i="3"/>
  <c r="L10" i="1"/>
  <c r="G48" i="1"/>
  <c r="C36" i="1"/>
  <c r="L44" i="1"/>
  <c r="H44" i="1"/>
  <c r="L29" i="1"/>
  <c r="I29" i="1"/>
  <c r="H29" i="1"/>
  <c r="I30" i="1"/>
  <c r="H30" i="1"/>
  <c r="L30" i="1"/>
  <c r="H41" i="1"/>
  <c r="I31" i="1"/>
  <c r="H31" i="1"/>
  <c r="L31" i="1"/>
  <c r="H42" i="1"/>
  <c r="I42" i="1"/>
  <c r="L32" i="1"/>
  <c r="H32" i="1"/>
  <c r="I41" i="1"/>
  <c r="I28" i="1"/>
  <c r="I32" i="1"/>
  <c r="I44" i="1"/>
  <c r="C48" i="1"/>
  <c r="I9" i="1"/>
  <c r="H9" i="1"/>
  <c r="G19" i="1"/>
  <c r="G23" i="1"/>
  <c r="G52" i="3"/>
  <c r="F19" i="2"/>
  <c r="D36" i="1"/>
  <c r="D48" i="1"/>
  <c r="B15" i="1"/>
  <c r="L12" i="1"/>
  <c r="F47" i="2"/>
  <c r="F43" i="2"/>
  <c r="H43" i="2" s="1"/>
  <c r="L43" i="1" s="1"/>
  <c r="F34" i="2"/>
  <c r="F33" i="2"/>
  <c r="F27" i="2"/>
  <c r="F24" i="2"/>
  <c r="F22" i="2"/>
  <c r="F21" i="2"/>
  <c r="F20" i="2"/>
  <c r="F18" i="2"/>
  <c r="G48" i="2"/>
  <c r="F16" i="2"/>
  <c r="F16" i="1" s="1"/>
  <c r="G26" i="2"/>
  <c r="F26" i="2"/>
  <c r="C41" i="3"/>
  <c r="B41" i="3"/>
  <c r="C30" i="3"/>
  <c r="B30" i="3"/>
  <c r="C17" i="3"/>
  <c r="C6" i="3"/>
  <c r="B17" i="3"/>
  <c r="B6" i="3"/>
  <c r="F38" i="2"/>
  <c r="F35" i="2"/>
  <c r="F23" i="2"/>
  <c r="F5" i="2"/>
  <c r="F4" i="2"/>
  <c r="F23" i="1" l="1"/>
  <c r="H23" i="2"/>
  <c r="F18" i="1"/>
  <c r="L18" i="1" s="1"/>
  <c r="H18" i="2"/>
  <c r="H24" i="2"/>
  <c r="F24" i="1"/>
  <c r="H24" i="1" s="1"/>
  <c r="J24" i="1" s="1"/>
  <c r="F47" i="1"/>
  <c r="F35" i="1"/>
  <c r="H35" i="2"/>
  <c r="F39" i="1"/>
  <c r="F27" i="1"/>
  <c r="H27" i="2"/>
  <c r="H28" i="1"/>
  <c r="H40" i="1"/>
  <c r="J40" i="1" s="1"/>
  <c r="F4" i="1"/>
  <c r="H4" i="2"/>
  <c r="H21" i="2"/>
  <c r="F21" i="1"/>
  <c r="F33" i="1"/>
  <c r="F45" i="1"/>
  <c r="H33" i="2"/>
  <c r="I19" i="1"/>
  <c r="H19" i="2"/>
  <c r="F19" i="1"/>
  <c r="I40" i="1"/>
  <c r="H20" i="2"/>
  <c r="F20" i="1"/>
  <c r="H20" i="1" s="1"/>
  <c r="J20" i="1" s="1"/>
  <c r="F5" i="1"/>
  <c r="L5" i="1" s="1"/>
  <c r="H5" i="2"/>
  <c r="H26" i="2"/>
  <c r="F38" i="1"/>
  <c r="F26" i="1"/>
  <c r="F22" i="1"/>
  <c r="H22" i="1" s="1"/>
  <c r="J22" i="1" s="1"/>
  <c r="H22" i="2"/>
  <c r="H34" i="2"/>
  <c r="F46" i="1"/>
  <c r="F34" i="1"/>
  <c r="J44" i="1"/>
  <c r="L19" i="1"/>
  <c r="J41" i="1"/>
  <c r="I24" i="1"/>
  <c r="J30" i="1"/>
  <c r="C49" i="1"/>
  <c r="B50" i="1" s="1"/>
  <c r="J32" i="1"/>
  <c r="J42" i="1"/>
  <c r="J28" i="1"/>
  <c r="G36" i="1"/>
  <c r="G49" i="1" s="1"/>
  <c r="J29" i="1"/>
  <c r="J31" i="1"/>
  <c r="L17" i="1"/>
  <c r="H17" i="1"/>
  <c r="J17" i="1" s="1"/>
  <c r="H43" i="1"/>
  <c r="J43" i="1" s="1"/>
  <c r="I43" i="1"/>
  <c r="L20" i="1"/>
  <c r="L22" i="1"/>
  <c r="H19" i="1"/>
  <c r="J19" i="1" s="1"/>
  <c r="E36" i="1"/>
  <c r="J9" i="1"/>
  <c r="G36" i="2"/>
  <c r="G49" i="2" s="1"/>
  <c r="H5" i="1"/>
  <c r="J5" i="1" s="1"/>
  <c r="I5" i="1"/>
  <c r="I7" i="1"/>
  <c r="H7" i="1"/>
  <c r="J7" i="1" s="1"/>
  <c r="H6" i="1"/>
  <c r="J6" i="1" s="1"/>
  <c r="I6" i="1"/>
  <c r="L13" i="1"/>
  <c r="D49" i="1"/>
  <c r="E48" i="1"/>
  <c r="F48" i="2"/>
  <c r="H47" i="2"/>
  <c r="F36" i="2"/>
  <c r="H38" i="2"/>
  <c r="H16" i="2"/>
  <c r="L24" i="1" l="1"/>
  <c r="L46" i="1"/>
  <c r="H46" i="1"/>
  <c r="J46" i="1" s="1"/>
  <c r="I46" i="1"/>
  <c r="I22" i="1"/>
  <c r="H18" i="1"/>
  <c r="J18" i="1" s="1"/>
  <c r="I20" i="1"/>
  <c r="H45" i="1"/>
  <c r="J45" i="1" s="1"/>
  <c r="L45" i="1"/>
  <c r="I45" i="1"/>
  <c r="H39" i="1"/>
  <c r="J39" i="1" s="1"/>
  <c r="L39" i="1"/>
  <c r="I39" i="1"/>
  <c r="I18" i="1"/>
  <c r="F48" i="1"/>
  <c r="L48" i="1" s="1"/>
  <c r="L38" i="1"/>
  <c r="H38" i="1"/>
  <c r="J38" i="1" s="1"/>
  <c r="I38" i="1"/>
  <c r="I33" i="1"/>
  <c r="H33" i="1"/>
  <c r="J33" i="1" s="1"/>
  <c r="L33" i="1"/>
  <c r="H47" i="1"/>
  <c r="J47" i="1" s="1"/>
  <c r="I47" i="1"/>
  <c r="L47" i="1"/>
  <c r="L4" i="1"/>
  <c r="F36" i="1"/>
  <c r="L36" i="1" s="1"/>
  <c r="L21" i="1"/>
  <c r="H21" i="1"/>
  <c r="J21" i="1" s="1"/>
  <c r="I21" i="1"/>
  <c r="L26" i="1"/>
  <c r="H26" i="1"/>
  <c r="I26" i="1"/>
  <c r="H34" i="1"/>
  <c r="J34" i="1" s="1"/>
  <c r="L34" i="1"/>
  <c r="I34" i="1"/>
  <c r="L27" i="1"/>
  <c r="I27" i="1"/>
  <c r="H27" i="1"/>
  <c r="J27" i="1" s="1"/>
  <c r="H23" i="1"/>
  <c r="J23" i="1" s="1"/>
  <c r="I23" i="1"/>
  <c r="L23" i="1"/>
  <c r="L15" i="1"/>
  <c r="H15" i="1"/>
  <c r="J15" i="1" s="1"/>
  <c r="I15" i="1"/>
  <c r="H16" i="1"/>
  <c r="J16" i="1" s="1"/>
  <c r="L16" i="1"/>
  <c r="I16" i="1"/>
  <c r="I13" i="1"/>
  <c r="H13" i="1"/>
  <c r="J13" i="1" s="1"/>
  <c r="I8" i="1"/>
  <c r="H8" i="1"/>
  <c r="J8" i="1" s="1"/>
  <c r="H12" i="1"/>
  <c r="J12" i="1" s="1"/>
  <c r="I12" i="1"/>
  <c r="I4" i="1"/>
  <c r="H4" i="1"/>
  <c r="J4" i="1" s="1"/>
  <c r="H48" i="2"/>
  <c r="I48" i="2" s="1"/>
  <c r="F49" i="2"/>
  <c r="H36" i="2"/>
  <c r="J48" i="1" l="1"/>
  <c r="I48" i="1"/>
  <c r="H35" i="1"/>
  <c r="J35" i="1" s="1"/>
  <c r="I35" i="1"/>
  <c r="L35" i="1"/>
  <c r="J26" i="1"/>
  <c r="H10" i="1"/>
  <c r="J10" i="1" s="1"/>
  <c r="I10" i="1"/>
  <c r="I11" i="1"/>
  <c r="H11" i="1"/>
  <c r="J11" i="1" s="1"/>
  <c r="F49" i="1"/>
  <c r="E49" i="1"/>
  <c r="H48" i="1"/>
  <c r="H49" i="2"/>
  <c r="I36" i="2"/>
  <c r="I36" i="1" l="1"/>
  <c r="I49" i="1" s="1"/>
  <c r="H36" i="1"/>
  <c r="H49" i="1" s="1"/>
  <c r="J36" i="1"/>
  <c r="J49" i="1" s="1"/>
</calcChain>
</file>

<file path=xl/sharedStrings.xml><?xml version="1.0" encoding="utf-8"?>
<sst xmlns="http://schemas.openxmlformats.org/spreadsheetml/2006/main" count="97" uniqueCount="73">
  <si>
    <t>l.p.</t>
  </si>
  <si>
    <t xml:space="preserve">jednostka miary </t>
  </si>
  <si>
    <t xml:space="preserve">liczba jednostek </t>
  </si>
  <si>
    <t xml:space="preserve">cena jednostkowa </t>
  </si>
  <si>
    <t xml:space="preserve">Suma </t>
  </si>
  <si>
    <t>Udział %</t>
  </si>
  <si>
    <t>Preliminarz wydatków w projekcie</t>
  </si>
  <si>
    <t xml:space="preserve">Wydatki bezpośrednio związane z realizacją projektu </t>
  </si>
  <si>
    <t>I</t>
  </si>
  <si>
    <t>I.I</t>
  </si>
  <si>
    <t>I.II</t>
  </si>
  <si>
    <t>I.III</t>
  </si>
  <si>
    <t>Wydatki osobowe</t>
  </si>
  <si>
    <t>Wydatki rzeczowe</t>
  </si>
  <si>
    <t>Wydatki na działania informacyjno-promocyjne</t>
  </si>
  <si>
    <t>Wydatki pośrednie ( materiały biurowe, opłaty telef. pocztowe itp..)</t>
  </si>
  <si>
    <t>II.</t>
  </si>
  <si>
    <t xml:space="preserve">Wysokość mikrograntu/Pułap wydatków = </t>
  </si>
  <si>
    <t>L.p.</t>
  </si>
  <si>
    <t>Nazwa wydatku.</t>
  </si>
  <si>
    <t>Numer dokumentu księgowego.</t>
  </si>
  <si>
    <t>Data wystawienia dokumentu księgowego.</t>
  </si>
  <si>
    <t>SUMA</t>
  </si>
  <si>
    <t>Pozycja preliminarza zawartego we wniosku</t>
  </si>
  <si>
    <t>Data zapłaty (przelew/gotówka)</t>
  </si>
  <si>
    <t>I.I.1</t>
  </si>
  <si>
    <t>I.I.2</t>
  </si>
  <si>
    <t>I.I.3.</t>
  </si>
  <si>
    <t>I.II.1</t>
  </si>
  <si>
    <t>I.II.2</t>
  </si>
  <si>
    <t>I.II.3</t>
  </si>
  <si>
    <t>I.III.1</t>
  </si>
  <si>
    <t>I.III.2</t>
  </si>
  <si>
    <t>II.2</t>
  </si>
  <si>
    <t>II.1</t>
  </si>
  <si>
    <t>II.3</t>
  </si>
  <si>
    <t>szt.</t>
  </si>
  <si>
    <t>wartość wydatku brutto wg preliminarza</t>
  </si>
  <si>
    <t>kwota VAT pomniejszającego wartość grantu z uwagi na możliwośc odliczenia</t>
  </si>
  <si>
    <t>wartość faktycznie poniesionego wydatku netto</t>
  </si>
  <si>
    <t>Rozliczenie wydatków poniesionych w projekcie (kwoty w zł)</t>
  </si>
  <si>
    <t>wartość faktycznie poniesionego wydatku brutto ( wg dok.księg.)</t>
  </si>
  <si>
    <t>Łączna kwota wydatku z mikrograntu w zł + kwocie brutto na FV</t>
  </si>
  <si>
    <t>Kwota VAT - wpisujemy tylko jeśli beneficjent jest płatnikiem VAT</t>
  </si>
  <si>
    <t>wartość netto (wpisujemy jeśli beneficjent jest płatnikiem VAT)</t>
  </si>
  <si>
    <t>kwota VAT (wpisujemy jeśli beneficjent jest płatnikiem VAT)</t>
  </si>
  <si>
    <t>wartość brutto (wypełniamy tę kolumnę jeśli nie jesteśmy płatnikiem VAT)</t>
  </si>
  <si>
    <t>Wysokość otrzymanego mikrograntu</t>
  </si>
  <si>
    <t>Kwota do ew. zwrotu</t>
  </si>
  <si>
    <t>% odchylenie wartość w danej pozycji</t>
  </si>
  <si>
    <t>Koszty przejazdu do Fromborka</t>
  </si>
  <si>
    <t>279/2023</t>
  </si>
  <si>
    <t>Koszt wyżywienia</t>
  </si>
  <si>
    <t>FV/151/2023</t>
  </si>
  <si>
    <t>Paragon fiskalny nr 19321</t>
  </si>
  <si>
    <t>89/23</t>
  </si>
  <si>
    <t>Zakup materiałów do warsztatów</t>
  </si>
  <si>
    <t xml:space="preserve"> 1802/2023</t>
  </si>
  <si>
    <t xml:space="preserve"> 27/2023</t>
  </si>
  <si>
    <t>Koszt zwiedzania Fromborka</t>
  </si>
  <si>
    <t xml:space="preserve"> FV/337/2023/K2</t>
  </si>
  <si>
    <t>F/0017/07/23/K7</t>
  </si>
  <si>
    <t>06/07/2023</t>
  </si>
  <si>
    <t>Koszt przejazdu do Fromborka</t>
  </si>
  <si>
    <t>km</t>
  </si>
  <si>
    <t>zestaw</t>
  </si>
  <si>
    <t>I.II.4</t>
  </si>
  <si>
    <t>Zakup materiałów do warsztatów - Razem</t>
  </si>
  <si>
    <t>Koszt zwiedzania Fromborka - Razem</t>
  </si>
  <si>
    <t>Koszt wyżywienia - Razem</t>
  </si>
  <si>
    <t>wartość wydatku netto (kwota brutto pomniejszona o kwotę nizerowego VAT, jeśli beneficjent jest płatnikiem VAT) w pozostałych przypadkach kwota brutto = kwocie netto wydatku</t>
  </si>
  <si>
    <t>Różnica pomiędzy kwotą preliminowaną a wydatkowaną (brutto) // minus przy kwocie oznacza przekroczenie kwoty preliminowanej, a plus oznacza niewykorzystanie zaplanowanego wydatku</t>
  </si>
  <si>
    <t>Różnica pomiędzy kwotą preliminowaną a wydatkowaną netto // (równa kwocie brutto, gdy nie pomniejszamy kwoty dotacji z uwagi na możliwość odliczenia podatku VAT o jego naliczoną wielkość)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</si>
</sst>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yyyy\-mm\-dd"/>
    <numFmt numFmtId="166" formatCode="\ * #,##0.00&quot; zł &quot;;\-* #,##0.00&quot; zł &quot;;\ * \-#&quot; zł &quot;;\ @\ "/>
  </numFmts>
  <fonts count="1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rgb="FF00000A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3" fillId="0" borderId="1" xfId="0" applyFont="1" applyBorder="1"/>
    <xf numFmtId="164" fontId="3" fillId="2" borderId="1" xfId="0" applyNumberFormat="1" applyFont="1" applyFill="1" applyBorder="1"/>
    <xf numFmtId="0" fontId="3" fillId="0" borderId="0" xfId="0" applyFont="1"/>
    <xf numFmtId="164" fontId="4" fillId="2" borderId="1" xfId="0" applyNumberFormat="1" applyFont="1" applyFill="1" applyBorder="1"/>
    <xf numFmtId="0" fontId="3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10" fontId="4" fillId="2" borderId="2" xfId="1" applyNumberFormat="1" applyFont="1" applyFill="1" applyBorder="1"/>
    <xf numFmtId="0" fontId="5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/>
    <xf numFmtId="164" fontId="3" fillId="2" borderId="5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4" fontId="10" fillId="0" borderId="1" xfId="0" applyNumberFormat="1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textRotation="90"/>
    </xf>
    <xf numFmtId="0" fontId="3" fillId="2" borderId="2" xfId="0" applyFont="1" applyFill="1" applyBorder="1" applyAlignment="1">
      <alignment vertical="center" textRotation="90"/>
    </xf>
    <xf numFmtId="0" fontId="3" fillId="2" borderId="3" xfId="0" applyFont="1" applyFill="1" applyBorder="1"/>
    <xf numFmtId="0" fontId="3" fillId="2" borderId="2" xfId="0" applyFont="1" applyFill="1" applyBorder="1"/>
    <xf numFmtId="164" fontId="3" fillId="4" borderId="13" xfId="0" applyNumberFormat="1" applyFont="1" applyFill="1" applyBorder="1"/>
    <xf numFmtId="164" fontId="3" fillId="4" borderId="14" xfId="0" applyNumberFormat="1" applyFont="1" applyFill="1" applyBorder="1"/>
    <xf numFmtId="164" fontId="3" fillId="6" borderId="13" xfId="0" applyNumberFormat="1" applyFont="1" applyFill="1" applyBorder="1"/>
    <xf numFmtId="164" fontId="3" fillId="6" borderId="5" xfId="0" applyNumberFormat="1" applyFont="1" applyFill="1" applyBorder="1"/>
    <xf numFmtId="0" fontId="4" fillId="2" borderId="4" xfId="0" applyFont="1" applyFill="1" applyBorder="1" applyAlignment="1">
      <alignment vertical="center"/>
    </xf>
    <xf numFmtId="164" fontId="4" fillId="0" borderId="3" xfId="0" applyNumberFormat="1" applyFont="1" applyBorder="1"/>
    <xf numFmtId="164" fontId="4" fillId="0" borderId="1" xfId="0" applyNumberFormat="1" applyFont="1" applyBorder="1"/>
    <xf numFmtId="164" fontId="4" fillId="0" borderId="15" xfId="0" applyNumberFormat="1" applyFont="1" applyBorder="1"/>
    <xf numFmtId="0" fontId="4" fillId="2" borderId="4" xfId="0" applyFont="1" applyFill="1" applyBorder="1"/>
    <xf numFmtId="164" fontId="4" fillId="0" borderId="12" xfId="0" applyNumberFormat="1" applyFont="1" applyBorder="1"/>
    <xf numFmtId="164" fontId="4" fillId="0" borderId="23" xfId="0" applyNumberFormat="1" applyFont="1" applyBorder="1"/>
    <xf numFmtId="0" fontId="4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/>
      <protection locked="0"/>
    </xf>
    <xf numFmtId="0" fontId="3" fillId="2" borderId="1" xfId="0" applyFont="1" applyFill="1" applyBorder="1" applyAlignment="1" applyProtection="1">
      <alignment horizontal="center" vertical="center" textRotation="90"/>
      <protection locked="0"/>
    </xf>
    <xf numFmtId="0" fontId="3" fillId="0" borderId="1" xfId="0" applyFont="1" applyBorder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vertical="center" textRotation="90"/>
      <protection locked="0"/>
    </xf>
    <xf numFmtId="0" fontId="3" fillId="2" borderId="4" xfId="0" applyFont="1" applyFill="1" applyBorder="1" applyAlignment="1" applyProtection="1">
      <alignment horizontal="center" vertical="center" textRotation="90"/>
      <protection locked="0"/>
    </xf>
    <xf numFmtId="0" fontId="3" fillId="2" borderId="2" xfId="0" applyFont="1" applyFill="1" applyBorder="1" applyAlignment="1" applyProtection="1">
      <alignment horizontal="center" vertical="center" textRotation="90"/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6" fontId="12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64" fontId="3" fillId="7" borderId="1" xfId="0" applyNumberFormat="1" applyFont="1" applyFill="1" applyBorder="1" applyProtection="1">
      <protection locked="0"/>
    </xf>
    <xf numFmtId="0" fontId="3" fillId="7" borderId="4" xfId="0" applyFont="1" applyFill="1" applyBorder="1" applyAlignment="1" applyProtection="1">
      <alignment vertical="center" textRotation="90"/>
      <protection locked="0"/>
    </xf>
    <xf numFmtId="164" fontId="4" fillId="7" borderId="1" xfId="0" applyNumberFormat="1" applyFont="1" applyFill="1" applyBorder="1" applyProtection="1">
      <protection locked="0"/>
    </xf>
    <xf numFmtId="0" fontId="3" fillId="7" borderId="4" xfId="0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center" vertical="center" textRotation="90" wrapText="1"/>
      <protection locked="0"/>
    </xf>
    <xf numFmtId="0" fontId="5" fillId="5" borderId="10" xfId="0" applyFont="1" applyFill="1" applyBorder="1" applyAlignment="1" applyProtection="1">
      <alignment horizontal="center" vertical="center" textRotation="90" wrapText="1"/>
      <protection locked="0"/>
    </xf>
    <xf numFmtId="0" fontId="5" fillId="5" borderId="11" xfId="0" applyFont="1" applyFill="1" applyBorder="1" applyAlignment="1" applyProtection="1">
      <alignment horizontal="center" vertical="center" textRotation="90" wrapText="1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164" fontId="3" fillId="5" borderId="5" xfId="0" applyNumberFormat="1" applyFont="1" applyFill="1" applyBorder="1" applyProtection="1">
      <protection locked="0"/>
    </xf>
    <xf numFmtId="164" fontId="3" fillId="5" borderId="14" xfId="0" applyNumberFormat="1" applyFont="1" applyFill="1" applyBorder="1" applyProtection="1">
      <protection locked="0"/>
    </xf>
    <xf numFmtId="164" fontId="3" fillId="5" borderId="1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164" fontId="4" fillId="0" borderId="3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4" fontId="4" fillId="0" borderId="15" xfId="0" applyNumberFormat="1" applyFont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164" fontId="4" fillId="0" borderId="12" xfId="0" applyNumberFormat="1" applyFont="1" applyBorder="1" applyProtection="1">
      <protection locked="0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6" borderId="9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4" borderId="25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 wrapText="1"/>
    </xf>
    <xf numFmtId="164" fontId="4" fillId="0" borderId="24" xfId="0" applyNumberFormat="1" applyFont="1" applyBorder="1" applyAlignment="1" applyProtection="1">
      <alignment vertical="center"/>
      <protection locked="0"/>
    </xf>
    <xf numFmtId="164" fontId="4" fillId="0" borderId="17" xfId="0" applyNumberFormat="1" applyFont="1" applyBorder="1" applyAlignment="1" applyProtection="1">
      <alignment vertical="center"/>
      <protection locked="0"/>
    </xf>
    <xf numFmtId="164" fontId="4" fillId="0" borderId="18" xfId="0" applyNumberFormat="1" applyFont="1" applyBorder="1" applyAlignment="1" applyProtection="1">
      <alignment vertical="center"/>
      <protection locked="0"/>
    </xf>
    <xf numFmtId="164" fontId="4" fillId="0" borderId="16" xfId="0" applyNumberFormat="1" applyFont="1" applyBorder="1" applyAlignment="1">
      <alignment vertical="center"/>
    </xf>
    <xf numFmtId="164" fontId="12" fillId="0" borderId="18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164" fontId="4" fillId="3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right"/>
      <protection locked="0"/>
    </xf>
    <xf numFmtId="164" fontId="13" fillId="0" borderId="27" xfId="0" applyNumberFormat="1" applyFont="1" applyBorder="1" applyAlignment="1" applyProtection="1">
      <alignment horizontal="right" vertical="center"/>
      <protection locked="0"/>
    </xf>
    <xf numFmtId="0" fontId="5" fillId="8" borderId="9" xfId="0" applyFont="1" applyFill="1" applyBorder="1" applyAlignment="1">
      <alignment horizontal="center" vertical="center" textRotation="90" wrapText="1"/>
    </xf>
    <xf numFmtId="0" fontId="0" fillId="0" borderId="1" xfId="0" applyBorder="1"/>
    <xf numFmtId="165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right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 applyProtection="1">
      <alignment horizontal="center" vertical="center"/>
    </xf>
    <xf numFmtId="10" fontId="0" fillId="0" borderId="1" xfId="1" applyNumberFormat="1" applyFont="1" applyBorder="1"/>
    <xf numFmtId="10" fontId="13" fillId="0" borderId="1" xfId="1" applyNumberFormat="1" applyFont="1" applyBorder="1" applyAlignment="1" applyProtection="1">
      <alignment horizontal="center" vertical="center"/>
    </xf>
    <xf numFmtId="164" fontId="12" fillId="0" borderId="26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opLeftCell="A15" zoomScale="70" zoomScaleNormal="70" workbookViewId="0">
      <selection activeCell="C42" sqref="C42"/>
    </sheetView>
  </sheetViews>
  <sheetFormatPr defaultColWidth="9.1796875" defaultRowHeight="14.5" x14ac:dyDescent="0.35"/>
  <cols>
    <col min="1" max="1" width="10.1796875" style="66" bestFit="1" customWidth="1"/>
    <col min="2" max="2" width="59.81640625" style="66" bestFit="1" customWidth="1"/>
    <col min="3" max="5" width="14.7265625" style="66" customWidth="1"/>
    <col min="6" max="7" width="14.7265625" customWidth="1"/>
    <col min="8" max="8" width="22.81640625" customWidth="1"/>
    <col min="9" max="9" width="23.453125" customWidth="1"/>
    <col min="10" max="10" width="20.81640625" customWidth="1"/>
    <col min="11" max="11" width="0.54296875" style="66" customWidth="1"/>
    <col min="12" max="12" width="14.7265625" style="66" customWidth="1"/>
    <col min="13" max="16384" width="9.1796875" style="66"/>
  </cols>
  <sheetData>
    <row r="1" spans="1:12" ht="99" customHeight="1" x14ac:dyDescent="0.35">
      <c r="A1" s="72" t="s">
        <v>0</v>
      </c>
      <c r="B1" s="73" t="s">
        <v>40</v>
      </c>
      <c r="C1" s="76" t="s">
        <v>41</v>
      </c>
      <c r="D1" s="75" t="s">
        <v>38</v>
      </c>
      <c r="E1" s="74" t="s">
        <v>39</v>
      </c>
      <c r="F1" s="98" t="s">
        <v>37</v>
      </c>
      <c r="G1" s="100" t="s">
        <v>38</v>
      </c>
      <c r="H1" s="91" t="s">
        <v>70</v>
      </c>
      <c r="I1" s="92" t="s">
        <v>71</v>
      </c>
      <c r="J1" s="92" t="s">
        <v>72</v>
      </c>
      <c r="L1" s="111" t="s">
        <v>49</v>
      </c>
    </row>
    <row r="2" spans="1:12" x14ac:dyDescent="0.35">
      <c r="A2" s="72" t="s">
        <v>8</v>
      </c>
      <c r="B2" s="45" t="s">
        <v>7</v>
      </c>
      <c r="C2" s="77"/>
      <c r="D2" s="77"/>
      <c r="E2" s="77"/>
      <c r="F2" s="93"/>
      <c r="G2" s="99"/>
      <c r="H2" s="93"/>
      <c r="I2" s="93"/>
      <c r="J2" s="93"/>
      <c r="L2" s="112"/>
    </row>
    <row r="3" spans="1:12" x14ac:dyDescent="0.35">
      <c r="A3" s="72" t="s">
        <v>9</v>
      </c>
      <c r="B3" s="45" t="s">
        <v>12</v>
      </c>
      <c r="C3" s="78"/>
      <c r="D3" s="78"/>
      <c r="E3" s="78"/>
      <c r="F3" s="94"/>
      <c r="G3" s="94"/>
      <c r="H3" s="94"/>
      <c r="I3" s="94"/>
      <c r="J3" s="94"/>
      <c r="L3" s="112"/>
    </row>
    <row r="4" spans="1:12" x14ac:dyDescent="0.35">
      <c r="A4" s="79">
        <v>1</v>
      </c>
      <c r="B4" s="80"/>
      <c r="C4" s="82">
        <f>'3_Zestawienie_dok_księg'!F7</f>
        <v>0</v>
      </c>
      <c r="D4" s="81">
        <f>'3_Zestawienie_dok_księg'!G7</f>
        <v>0</v>
      </c>
      <c r="E4" s="82">
        <f>IF(D4&gt;0,C4-D4,0)</f>
        <v>0</v>
      </c>
      <c r="F4" s="34">
        <f>'2_Preliminarz_z_wniosku'!F4</f>
        <v>0</v>
      </c>
      <c r="G4" s="34">
        <f>IF(D4&gt;=0,D4,0)</f>
        <v>0</v>
      </c>
      <c r="H4" s="35">
        <f>F4-G4</f>
        <v>0</v>
      </c>
      <c r="I4" s="36">
        <f>F4-C4</f>
        <v>0</v>
      </c>
      <c r="J4" s="37">
        <f>H4-E4</f>
        <v>0</v>
      </c>
      <c r="L4" s="118" t="e">
        <f>(C4-F4)/F4</f>
        <v>#DIV/0!</v>
      </c>
    </row>
    <row r="5" spans="1:12" x14ac:dyDescent="0.35">
      <c r="A5" s="79">
        <v>2</v>
      </c>
      <c r="B5" s="80"/>
      <c r="C5" s="82">
        <f>'3_Zestawienie_dok_księg'!F8</f>
        <v>0</v>
      </c>
      <c r="D5" s="81">
        <f>'3_Zestawienie_dok_księg'!G8</f>
        <v>0</v>
      </c>
      <c r="E5" s="82">
        <f t="shared" ref="E5:E35" si="0">IF(D5&gt;0,C5-D5,0)</f>
        <v>0</v>
      </c>
      <c r="F5" s="34">
        <f>'2_Preliminarz_z_wniosku'!F5</f>
        <v>0</v>
      </c>
      <c r="G5" s="34">
        <f t="shared" ref="G5:G13" si="1">IF(D5&gt;=0,D5,0)</f>
        <v>0</v>
      </c>
      <c r="H5" s="35">
        <f t="shared" ref="H5:H35" si="2">F5-G5</f>
        <v>0</v>
      </c>
      <c r="I5" s="36">
        <f t="shared" ref="I5:I13" si="3">F5-C5</f>
        <v>0</v>
      </c>
      <c r="J5" s="37">
        <f t="shared" ref="J5:J13" si="4">H5-E5</f>
        <v>0</v>
      </c>
      <c r="L5" s="118" t="e">
        <f>(C5-F5)/F5</f>
        <v>#DIV/0!</v>
      </c>
    </row>
    <row r="6" spans="1:12" x14ac:dyDescent="0.35">
      <c r="A6" s="79">
        <v>3</v>
      </c>
      <c r="B6" s="80"/>
      <c r="C6" s="82">
        <f>'3_Zestawienie_dok_księg'!F9</f>
        <v>0</v>
      </c>
      <c r="D6" s="81">
        <f>'3_Zestawienie_dok_księg'!G9</f>
        <v>0</v>
      </c>
      <c r="E6" s="82">
        <f t="shared" si="0"/>
        <v>0</v>
      </c>
      <c r="F6" s="34">
        <f>'2_Preliminarz_z_wniosku'!F6</f>
        <v>0</v>
      </c>
      <c r="G6" s="34">
        <f t="shared" si="1"/>
        <v>0</v>
      </c>
      <c r="H6" s="35">
        <f t="shared" si="2"/>
        <v>0</v>
      </c>
      <c r="I6" s="36">
        <f t="shared" si="3"/>
        <v>0</v>
      </c>
      <c r="J6" s="37">
        <f t="shared" si="4"/>
        <v>0</v>
      </c>
      <c r="L6" s="118" t="e">
        <f t="shared" ref="L6:L36" si="5">(C6-F6)/F6</f>
        <v>#DIV/0!</v>
      </c>
    </row>
    <row r="7" spans="1:12" x14ac:dyDescent="0.35">
      <c r="A7" s="79">
        <v>4</v>
      </c>
      <c r="B7" s="80"/>
      <c r="C7" s="82">
        <f>'3_Zestawienie_dok_księg'!F10</f>
        <v>0</v>
      </c>
      <c r="D7" s="81">
        <f>'3_Zestawienie_dok_księg'!G10</f>
        <v>0</v>
      </c>
      <c r="E7" s="82">
        <f t="shared" si="0"/>
        <v>0</v>
      </c>
      <c r="F7" s="34">
        <f>'2_Preliminarz_z_wniosku'!F7</f>
        <v>0</v>
      </c>
      <c r="G7" s="34">
        <f t="shared" si="1"/>
        <v>0</v>
      </c>
      <c r="H7" s="35">
        <f t="shared" si="2"/>
        <v>0</v>
      </c>
      <c r="I7" s="36">
        <f t="shared" si="3"/>
        <v>0</v>
      </c>
      <c r="J7" s="37">
        <f t="shared" si="4"/>
        <v>0</v>
      </c>
      <c r="L7" s="118" t="e">
        <f t="shared" si="5"/>
        <v>#DIV/0!</v>
      </c>
    </row>
    <row r="8" spans="1:12" x14ac:dyDescent="0.35">
      <c r="A8" s="79">
        <v>5</v>
      </c>
      <c r="B8" s="80"/>
      <c r="C8" s="82">
        <f>'3_Zestawienie_dok_księg'!F11</f>
        <v>0</v>
      </c>
      <c r="D8" s="81">
        <f>'3_Zestawienie_dok_księg'!G11</f>
        <v>0</v>
      </c>
      <c r="E8" s="82">
        <f t="shared" si="0"/>
        <v>0</v>
      </c>
      <c r="F8" s="34">
        <f>'2_Preliminarz_z_wniosku'!F8</f>
        <v>0</v>
      </c>
      <c r="G8" s="34">
        <f t="shared" si="1"/>
        <v>0</v>
      </c>
      <c r="H8" s="35">
        <f t="shared" si="2"/>
        <v>0</v>
      </c>
      <c r="I8" s="36">
        <f t="shared" si="3"/>
        <v>0</v>
      </c>
      <c r="J8" s="37">
        <f t="shared" si="4"/>
        <v>0</v>
      </c>
      <c r="L8" s="118" t="e">
        <f t="shared" si="5"/>
        <v>#DIV/0!</v>
      </c>
    </row>
    <row r="9" spans="1:12" x14ac:dyDescent="0.35">
      <c r="A9" s="79">
        <v>6</v>
      </c>
      <c r="B9" s="80"/>
      <c r="C9" s="82">
        <f>'3_Zestawienie_dok_księg'!F12</f>
        <v>0</v>
      </c>
      <c r="D9" s="81">
        <f>'3_Zestawienie_dok_księg'!G12</f>
        <v>0</v>
      </c>
      <c r="E9" s="82">
        <f t="shared" si="0"/>
        <v>0</v>
      </c>
      <c r="F9" s="34">
        <f>'2_Preliminarz_z_wniosku'!F9</f>
        <v>0</v>
      </c>
      <c r="G9" s="34">
        <f t="shared" si="1"/>
        <v>0</v>
      </c>
      <c r="H9" s="35">
        <f t="shared" si="2"/>
        <v>0</v>
      </c>
      <c r="I9" s="36">
        <f t="shared" si="3"/>
        <v>0</v>
      </c>
      <c r="J9" s="37">
        <f t="shared" si="4"/>
        <v>0</v>
      </c>
      <c r="L9" s="118" t="e">
        <f t="shared" si="5"/>
        <v>#DIV/0!</v>
      </c>
    </row>
    <row r="10" spans="1:12" x14ac:dyDescent="0.35">
      <c r="A10" s="79">
        <v>7</v>
      </c>
      <c r="B10" s="80"/>
      <c r="C10" s="82">
        <f>'3_Zestawienie_dok_księg'!F13</f>
        <v>0</v>
      </c>
      <c r="D10" s="81">
        <f>'3_Zestawienie_dok_księg'!G13</f>
        <v>0</v>
      </c>
      <c r="E10" s="82">
        <f t="shared" si="0"/>
        <v>0</v>
      </c>
      <c r="F10" s="34">
        <f>'2_Preliminarz_z_wniosku'!F10</f>
        <v>0</v>
      </c>
      <c r="G10" s="34">
        <f t="shared" si="1"/>
        <v>0</v>
      </c>
      <c r="H10" s="35">
        <f t="shared" si="2"/>
        <v>0</v>
      </c>
      <c r="I10" s="36">
        <f t="shared" si="3"/>
        <v>0</v>
      </c>
      <c r="J10" s="37">
        <f t="shared" si="4"/>
        <v>0</v>
      </c>
      <c r="L10" s="118" t="e">
        <f t="shared" si="5"/>
        <v>#DIV/0!</v>
      </c>
    </row>
    <row r="11" spans="1:12" x14ac:dyDescent="0.35">
      <c r="A11" s="79">
        <v>8</v>
      </c>
      <c r="B11" s="80"/>
      <c r="C11" s="82">
        <f>'3_Zestawienie_dok_księg'!F14</f>
        <v>0</v>
      </c>
      <c r="D11" s="81">
        <f>'3_Zestawienie_dok_księg'!G14</f>
        <v>0</v>
      </c>
      <c r="E11" s="82">
        <f t="shared" si="0"/>
        <v>0</v>
      </c>
      <c r="F11" s="34">
        <f>'2_Preliminarz_z_wniosku'!F11</f>
        <v>0</v>
      </c>
      <c r="G11" s="34">
        <f t="shared" si="1"/>
        <v>0</v>
      </c>
      <c r="H11" s="35">
        <f t="shared" si="2"/>
        <v>0</v>
      </c>
      <c r="I11" s="36">
        <f t="shared" si="3"/>
        <v>0</v>
      </c>
      <c r="J11" s="37">
        <f t="shared" si="4"/>
        <v>0</v>
      </c>
      <c r="L11" s="118" t="e">
        <f t="shared" si="5"/>
        <v>#DIV/0!</v>
      </c>
    </row>
    <row r="12" spans="1:12" x14ac:dyDescent="0.35">
      <c r="A12" s="79">
        <v>9</v>
      </c>
      <c r="B12" s="80"/>
      <c r="C12" s="82">
        <f>'3_Zestawienie_dok_księg'!F15</f>
        <v>0</v>
      </c>
      <c r="D12" s="81">
        <f>'3_Zestawienie_dok_księg'!G15</f>
        <v>0</v>
      </c>
      <c r="E12" s="82">
        <f t="shared" si="0"/>
        <v>0</v>
      </c>
      <c r="F12" s="34">
        <f>'2_Preliminarz_z_wniosku'!F12</f>
        <v>0</v>
      </c>
      <c r="G12" s="34">
        <f t="shared" si="1"/>
        <v>0</v>
      </c>
      <c r="H12" s="35">
        <f t="shared" si="2"/>
        <v>0</v>
      </c>
      <c r="I12" s="36">
        <f t="shared" si="3"/>
        <v>0</v>
      </c>
      <c r="J12" s="37">
        <f t="shared" si="4"/>
        <v>0</v>
      </c>
      <c r="L12" s="118" t="e">
        <f t="shared" si="5"/>
        <v>#DIV/0!</v>
      </c>
    </row>
    <row r="13" spans="1:12" x14ac:dyDescent="0.35">
      <c r="A13" s="79">
        <v>10</v>
      </c>
      <c r="B13" s="80"/>
      <c r="C13" s="82">
        <f>'3_Zestawienie_dok_księg'!F16</f>
        <v>0</v>
      </c>
      <c r="D13" s="81">
        <f>'3_Zestawienie_dok_księg'!G16</f>
        <v>0</v>
      </c>
      <c r="E13" s="82">
        <f t="shared" si="0"/>
        <v>0</v>
      </c>
      <c r="F13" s="34">
        <f>'2_Preliminarz_z_wniosku'!F13</f>
        <v>0</v>
      </c>
      <c r="G13" s="34">
        <f t="shared" si="1"/>
        <v>0</v>
      </c>
      <c r="H13" s="35">
        <f t="shared" si="2"/>
        <v>0</v>
      </c>
      <c r="I13" s="36">
        <f t="shared" si="3"/>
        <v>0</v>
      </c>
      <c r="J13" s="37">
        <f t="shared" si="4"/>
        <v>0</v>
      </c>
      <c r="L13" s="118" t="e">
        <f t="shared" si="5"/>
        <v>#DIV/0!</v>
      </c>
    </row>
    <row r="14" spans="1:12" x14ac:dyDescent="0.35">
      <c r="A14" s="72" t="s">
        <v>10</v>
      </c>
      <c r="B14" s="73" t="s">
        <v>13</v>
      </c>
      <c r="C14" s="84"/>
      <c r="D14" s="84"/>
      <c r="E14" s="84"/>
      <c r="F14" s="38"/>
      <c r="G14" s="38"/>
      <c r="H14" s="38"/>
      <c r="I14" s="38"/>
      <c r="J14" s="38"/>
      <c r="L14" s="119"/>
    </row>
    <row r="15" spans="1:12" x14ac:dyDescent="0.35">
      <c r="A15" s="79">
        <v>1</v>
      </c>
      <c r="B15" s="80" t="str">
        <f>'3_Zestawienie_dok_księg'!C18</f>
        <v>Koszty przejazdu do Fromborka</v>
      </c>
      <c r="C15" s="95">
        <f>'3_Zestawienie_dok_księg'!F18</f>
        <v>650</v>
      </c>
      <c r="D15" s="83">
        <f>'3_Zestawienie_dok_księg'!G18</f>
        <v>0</v>
      </c>
      <c r="E15" s="82">
        <f t="shared" si="0"/>
        <v>0</v>
      </c>
      <c r="F15" s="34">
        <f>'2_Preliminarz_z_wniosku'!F15</f>
        <v>547.84</v>
      </c>
      <c r="G15" s="34">
        <f t="shared" ref="G15:G35" si="6">IF(D15&gt;=0,D15,0)</f>
        <v>0</v>
      </c>
      <c r="H15" s="35">
        <f t="shared" si="2"/>
        <v>547.84</v>
      </c>
      <c r="I15" s="36">
        <f t="shared" ref="I15:I24" si="7">F15-C15</f>
        <v>-102.15999999999997</v>
      </c>
      <c r="J15" s="37">
        <f t="shared" ref="J15:J24" si="8">H15-E15</f>
        <v>547.84</v>
      </c>
      <c r="L15" s="118">
        <f t="shared" si="5"/>
        <v>0.18647780373831768</v>
      </c>
    </row>
    <row r="16" spans="1:12" x14ac:dyDescent="0.35">
      <c r="A16" s="79">
        <v>2</v>
      </c>
      <c r="B16" s="80" t="str">
        <f>'3_Zestawienie_dok_księg'!C22</f>
        <v>Koszt wyżywienia - Razem</v>
      </c>
      <c r="C16" s="95">
        <f>'3_Zestawienie_dok_księg'!F22</f>
        <v>2171.85</v>
      </c>
      <c r="D16" s="83">
        <f>'3_Zestawienie_dok_księg'!G19</f>
        <v>0</v>
      </c>
      <c r="E16" s="82">
        <f t="shared" si="0"/>
        <v>0</v>
      </c>
      <c r="F16" s="34">
        <f>'2_Preliminarz_z_wniosku'!F16</f>
        <v>2140</v>
      </c>
      <c r="G16" s="34">
        <f t="shared" si="6"/>
        <v>0</v>
      </c>
      <c r="H16" s="35">
        <f t="shared" si="2"/>
        <v>2140</v>
      </c>
      <c r="I16" s="36">
        <f t="shared" si="7"/>
        <v>-31.849999999999909</v>
      </c>
      <c r="J16" s="37">
        <f t="shared" si="8"/>
        <v>2140</v>
      </c>
      <c r="L16" s="118">
        <f t="shared" si="5"/>
        <v>1.4883177570093416E-2</v>
      </c>
    </row>
    <row r="17" spans="1:12" x14ac:dyDescent="0.35">
      <c r="A17" s="79">
        <v>3</v>
      </c>
      <c r="B17" s="80" t="str">
        <f>'3_Zestawienie_dok_księg'!C25</f>
        <v>Zakup materiałów do warsztatów - Razem</v>
      </c>
      <c r="C17" s="95">
        <f>'3_Zestawienie_dok_księg'!F25</f>
        <v>1081.99</v>
      </c>
      <c r="D17" s="83">
        <f>'3_Zestawienie_dok_księg'!G20</f>
        <v>0</v>
      </c>
      <c r="E17" s="82">
        <f t="shared" si="0"/>
        <v>0</v>
      </c>
      <c r="F17" s="34">
        <f>'2_Preliminarz_z_wniosku'!F17</f>
        <v>984</v>
      </c>
      <c r="G17" s="34">
        <f t="shared" si="6"/>
        <v>0</v>
      </c>
      <c r="H17" s="35">
        <f t="shared" si="2"/>
        <v>984</v>
      </c>
      <c r="I17" s="36">
        <f t="shared" si="7"/>
        <v>-97.990000000000009</v>
      </c>
      <c r="J17" s="37">
        <f t="shared" si="8"/>
        <v>984</v>
      </c>
      <c r="L17" s="118">
        <f t="shared" si="5"/>
        <v>9.9583333333333343E-2</v>
      </c>
    </row>
    <row r="18" spans="1:12" x14ac:dyDescent="0.35">
      <c r="A18" s="79">
        <v>4</v>
      </c>
      <c r="B18" s="80" t="str">
        <f>'3_Zestawienie_dok_księg'!C29</f>
        <v>Koszt zwiedzania Fromborka - Razem</v>
      </c>
      <c r="C18" s="95">
        <f>'3_Zestawienie_dok_księg'!F29</f>
        <v>1052</v>
      </c>
      <c r="D18" s="83">
        <f>'3_Zestawienie_dok_księg'!G21</f>
        <v>0</v>
      </c>
      <c r="E18" s="82">
        <f t="shared" si="0"/>
        <v>0</v>
      </c>
      <c r="F18" s="34">
        <f>'2_Preliminarz_z_wniosku'!F18</f>
        <v>1284</v>
      </c>
      <c r="G18" s="34">
        <f t="shared" si="6"/>
        <v>0</v>
      </c>
      <c r="H18" s="35">
        <f t="shared" si="2"/>
        <v>1284</v>
      </c>
      <c r="I18" s="36">
        <f t="shared" si="7"/>
        <v>232</v>
      </c>
      <c r="J18" s="37">
        <f t="shared" si="8"/>
        <v>1284</v>
      </c>
      <c r="L18" s="118">
        <f t="shared" si="5"/>
        <v>-0.18068535825545171</v>
      </c>
    </row>
    <row r="19" spans="1:12" x14ac:dyDescent="0.35">
      <c r="A19" s="79">
        <v>5</v>
      </c>
      <c r="B19" s="80"/>
      <c r="C19" s="95"/>
      <c r="D19" s="83">
        <f>'3_Zestawienie_dok_księg'!G23</f>
        <v>0</v>
      </c>
      <c r="E19" s="82">
        <f t="shared" si="0"/>
        <v>0</v>
      </c>
      <c r="F19" s="34">
        <f>'2_Preliminarz_z_wniosku'!F19</f>
        <v>0</v>
      </c>
      <c r="G19" s="34">
        <f t="shared" si="6"/>
        <v>0</v>
      </c>
      <c r="H19" s="35">
        <f t="shared" si="2"/>
        <v>0</v>
      </c>
      <c r="I19" s="36">
        <f t="shared" si="7"/>
        <v>0</v>
      </c>
      <c r="J19" s="37">
        <f t="shared" si="8"/>
        <v>0</v>
      </c>
      <c r="L19" s="118" t="e">
        <f t="shared" si="5"/>
        <v>#DIV/0!</v>
      </c>
    </row>
    <row r="20" spans="1:12" x14ac:dyDescent="0.35">
      <c r="A20" s="79">
        <v>6</v>
      </c>
      <c r="B20" s="80"/>
      <c r="C20" s="95"/>
      <c r="D20" s="83">
        <f>'3_Zestawienie_dok_księg'!G24</f>
        <v>0</v>
      </c>
      <c r="E20" s="82">
        <f t="shared" si="0"/>
        <v>0</v>
      </c>
      <c r="F20" s="34">
        <f>'2_Preliminarz_z_wniosku'!F20</f>
        <v>0</v>
      </c>
      <c r="G20" s="34">
        <f t="shared" si="6"/>
        <v>0</v>
      </c>
      <c r="H20" s="35">
        <f t="shared" si="2"/>
        <v>0</v>
      </c>
      <c r="I20" s="36">
        <f t="shared" si="7"/>
        <v>0</v>
      </c>
      <c r="J20" s="37">
        <f t="shared" si="8"/>
        <v>0</v>
      </c>
      <c r="L20" s="118" t="e">
        <f t="shared" si="5"/>
        <v>#DIV/0!</v>
      </c>
    </row>
    <row r="21" spans="1:12" x14ac:dyDescent="0.35">
      <c r="A21" s="79">
        <v>7</v>
      </c>
      <c r="B21" s="80"/>
      <c r="C21" s="95"/>
      <c r="D21" s="83">
        <f>'3_Zestawienie_dok_księg'!G26</f>
        <v>0</v>
      </c>
      <c r="E21" s="82">
        <f t="shared" si="0"/>
        <v>0</v>
      </c>
      <c r="F21" s="34">
        <f>'2_Preliminarz_z_wniosku'!F21</f>
        <v>0</v>
      </c>
      <c r="G21" s="34">
        <f t="shared" si="6"/>
        <v>0</v>
      </c>
      <c r="H21" s="35">
        <f t="shared" si="2"/>
        <v>0</v>
      </c>
      <c r="I21" s="36">
        <f t="shared" si="7"/>
        <v>0</v>
      </c>
      <c r="J21" s="37">
        <f t="shared" si="8"/>
        <v>0</v>
      </c>
      <c r="L21" s="118" t="e">
        <f t="shared" si="5"/>
        <v>#DIV/0!</v>
      </c>
    </row>
    <row r="22" spans="1:12" x14ac:dyDescent="0.35">
      <c r="A22" s="79">
        <v>8</v>
      </c>
      <c r="B22" s="80"/>
      <c r="C22" s="95"/>
      <c r="D22" s="83">
        <f>'3_Zestawienie_dok_księg'!G27</f>
        <v>0</v>
      </c>
      <c r="E22" s="82">
        <f t="shared" si="0"/>
        <v>0</v>
      </c>
      <c r="F22" s="34">
        <f>'2_Preliminarz_z_wniosku'!F22</f>
        <v>0</v>
      </c>
      <c r="G22" s="34">
        <f t="shared" si="6"/>
        <v>0</v>
      </c>
      <c r="H22" s="35">
        <f t="shared" si="2"/>
        <v>0</v>
      </c>
      <c r="I22" s="36">
        <f t="shared" si="7"/>
        <v>0</v>
      </c>
      <c r="J22" s="37">
        <f t="shared" si="8"/>
        <v>0</v>
      </c>
      <c r="L22" s="118" t="e">
        <f t="shared" si="5"/>
        <v>#DIV/0!</v>
      </c>
    </row>
    <row r="23" spans="1:12" x14ac:dyDescent="0.35">
      <c r="A23" s="79">
        <v>9</v>
      </c>
      <c r="B23" s="80"/>
      <c r="C23" s="95"/>
      <c r="D23" s="83">
        <f>'3_Zestawienie_dok_księg'!G28</f>
        <v>0</v>
      </c>
      <c r="E23" s="82">
        <f t="shared" si="0"/>
        <v>0</v>
      </c>
      <c r="F23" s="34">
        <f>'2_Preliminarz_z_wniosku'!F23</f>
        <v>0</v>
      </c>
      <c r="G23" s="34">
        <f t="shared" si="6"/>
        <v>0</v>
      </c>
      <c r="H23" s="35">
        <f t="shared" si="2"/>
        <v>0</v>
      </c>
      <c r="I23" s="36">
        <f t="shared" si="7"/>
        <v>0</v>
      </c>
      <c r="J23" s="37">
        <f t="shared" si="8"/>
        <v>0</v>
      </c>
      <c r="L23" s="118" t="e">
        <f t="shared" si="5"/>
        <v>#DIV/0!</v>
      </c>
    </row>
    <row r="24" spans="1:12" x14ac:dyDescent="0.35">
      <c r="A24" s="79">
        <v>10</v>
      </c>
      <c r="B24" s="80"/>
      <c r="C24" s="95"/>
      <c r="D24" s="83">
        <f>'3_Zestawienie_dok_księg'!G29</f>
        <v>0</v>
      </c>
      <c r="E24" s="82">
        <f t="shared" si="0"/>
        <v>0</v>
      </c>
      <c r="F24" s="34">
        <f>'2_Preliminarz_z_wniosku'!F24</f>
        <v>0</v>
      </c>
      <c r="G24" s="34">
        <f t="shared" si="6"/>
        <v>0</v>
      </c>
      <c r="H24" s="35">
        <f t="shared" si="2"/>
        <v>0</v>
      </c>
      <c r="I24" s="36">
        <f t="shared" si="7"/>
        <v>0</v>
      </c>
      <c r="J24" s="37">
        <f t="shared" si="8"/>
        <v>0</v>
      </c>
      <c r="L24" s="118" t="e">
        <f t="shared" si="5"/>
        <v>#DIV/0!</v>
      </c>
    </row>
    <row r="25" spans="1:12" x14ac:dyDescent="0.35">
      <c r="A25" s="72" t="s">
        <v>11</v>
      </c>
      <c r="B25" s="73" t="s">
        <v>14</v>
      </c>
      <c r="C25" s="84"/>
      <c r="D25" s="84"/>
      <c r="E25" s="84"/>
      <c r="F25" s="38"/>
      <c r="G25" s="38"/>
      <c r="H25" s="38"/>
      <c r="I25" s="38"/>
      <c r="J25" s="38"/>
      <c r="L25" s="119"/>
    </row>
    <row r="26" spans="1:12" x14ac:dyDescent="0.35">
      <c r="A26" s="79">
        <v>1</v>
      </c>
      <c r="B26" s="80"/>
      <c r="C26" s="95">
        <f>'3_Zestawienie_dok_księg'!F31</f>
        <v>0</v>
      </c>
      <c r="D26" s="95">
        <f>'3_Zestawienie_dok_księg'!G31</f>
        <v>0</v>
      </c>
      <c r="E26" s="82">
        <f t="shared" si="0"/>
        <v>0</v>
      </c>
      <c r="F26" s="34">
        <f>'2_Preliminarz_z_wniosku'!F26</f>
        <v>0</v>
      </c>
      <c r="G26" s="34">
        <f>IF(D26&gt;=0,D26,0)</f>
        <v>0</v>
      </c>
      <c r="H26" s="35">
        <f t="shared" si="2"/>
        <v>0</v>
      </c>
      <c r="I26" s="36">
        <f t="shared" ref="I26:I35" si="9">F26-C26</f>
        <v>0</v>
      </c>
      <c r="J26" s="37">
        <f t="shared" ref="J26:J35" si="10">H26-E26</f>
        <v>0</v>
      </c>
      <c r="L26" s="118" t="e">
        <f t="shared" si="5"/>
        <v>#DIV/0!</v>
      </c>
    </row>
    <row r="27" spans="1:12" x14ac:dyDescent="0.35">
      <c r="A27" s="79">
        <v>2</v>
      </c>
      <c r="B27" s="80"/>
      <c r="C27" s="95">
        <f>'3_Zestawienie_dok_księg'!F32</f>
        <v>0</v>
      </c>
      <c r="D27" s="95">
        <f>'3_Zestawienie_dok_księg'!G32</f>
        <v>0</v>
      </c>
      <c r="E27" s="82">
        <f t="shared" si="0"/>
        <v>0</v>
      </c>
      <c r="F27" s="34">
        <f>'2_Preliminarz_z_wniosku'!F27</f>
        <v>0</v>
      </c>
      <c r="G27" s="34">
        <f t="shared" si="6"/>
        <v>0</v>
      </c>
      <c r="H27" s="35">
        <f t="shared" si="2"/>
        <v>0</v>
      </c>
      <c r="I27" s="36">
        <f t="shared" si="9"/>
        <v>0</v>
      </c>
      <c r="J27" s="37">
        <f t="shared" si="10"/>
        <v>0</v>
      </c>
      <c r="L27" s="118" t="e">
        <f t="shared" si="5"/>
        <v>#DIV/0!</v>
      </c>
    </row>
    <row r="28" spans="1:12" x14ac:dyDescent="0.35">
      <c r="A28" s="79">
        <v>3</v>
      </c>
      <c r="B28" s="80"/>
      <c r="C28" s="95">
        <f>'3_Zestawienie_dok_księg'!F33</f>
        <v>0</v>
      </c>
      <c r="D28" s="95">
        <f>'3_Zestawienie_dok_księg'!G33</f>
        <v>0</v>
      </c>
      <c r="E28" s="82">
        <f t="shared" si="0"/>
        <v>0</v>
      </c>
      <c r="F28" s="34">
        <f>'2_Preliminarz_z_wniosku'!F28</f>
        <v>0</v>
      </c>
      <c r="G28" s="34">
        <f t="shared" si="6"/>
        <v>0</v>
      </c>
      <c r="H28" s="35">
        <f t="shared" si="2"/>
        <v>0</v>
      </c>
      <c r="I28" s="36">
        <f t="shared" si="9"/>
        <v>0</v>
      </c>
      <c r="J28" s="37">
        <f t="shared" si="10"/>
        <v>0</v>
      </c>
      <c r="L28" s="118" t="e">
        <f t="shared" si="5"/>
        <v>#DIV/0!</v>
      </c>
    </row>
    <row r="29" spans="1:12" x14ac:dyDescent="0.35">
      <c r="A29" s="79">
        <v>4</v>
      </c>
      <c r="B29" s="80"/>
      <c r="C29" s="95">
        <f>'3_Zestawienie_dok_księg'!F34</f>
        <v>0</v>
      </c>
      <c r="D29" s="95">
        <f>'3_Zestawienie_dok_księg'!G34</f>
        <v>0</v>
      </c>
      <c r="E29" s="82">
        <f t="shared" si="0"/>
        <v>0</v>
      </c>
      <c r="F29" s="34">
        <f>'2_Preliminarz_z_wniosku'!F29</f>
        <v>0</v>
      </c>
      <c r="G29" s="34">
        <f t="shared" si="6"/>
        <v>0</v>
      </c>
      <c r="H29" s="35">
        <f t="shared" si="2"/>
        <v>0</v>
      </c>
      <c r="I29" s="36">
        <f t="shared" si="9"/>
        <v>0</v>
      </c>
      <c r="J29" s="37">
        <f t="shared" si="10"/>
        <v>0</v>
      </c>
      <c r="L29" s="118" t="e">
        <f t="shared" si="5"/>
        <v>#DIV/0!</v>
      </c>
    </row>
    <row r="30" spans="1:12" x14ac:dyDescent="0.35">
      <c r="A30" s="79">
        <v>5</v>
      </c>
      <c r="B30" s="80"/>
      <c r="C30" s="95">
        <f>'3_Zestawienie_dok_księg'!F35</f>
        <v>0</v>
      </c>
      <c r="D30" s="95">
        <f>'3_Zestawienie_dok_księg'!G35</f>
        <v>0</v>
      </c>
      <c r="E30" s="82">
        <f t="shared" si="0"/>
        <v>0</v>
      </c>
      <c r="F30" s="34">
        <f>'2_Preliminarz_z_wniosku'!F30</f>
        <v>0</v>
      </c>
      <c r="G30" s="34">
        <f t="shared" si="6"/>
        <v>0</v>
      </c>
      <c r="H30" s="35">
        <f t="shared" si="2"/>
        <v>0</v>
      </c>
      <c r="I30" s="36">
        <f t="shared" si="9"/>
        <v>0</v>
      </c>
      <c r="J30" s="37">
        <f t="shared" si="10"/>
        <v>0</v>
      </c>
      <c r="L30" s="118" t="e">
        <f t="shared" si="5"/>
        <v>#DIV/0!</v>
      </c>
    </row>
    <row r="31" spans="1:12" x14ac:dyDescent="0.35">
      <c r="A31" s="79">
        <v>6</v>
      </c>
      <c r="B31" s="80"/>
      <c r="C31" s="95">
        <f>'3_Zestawienie_dok_księg'!F36</f>
        <v>0</v>
      </c>
      <c r="D31" s="95">
        <f>'3_Zestawienie_dok_księg'!G36</f>
        <v>0</v>
      </c>
      <c r="E31" s="82">
        <f t="shared" si="0"/>
        <v>0</v>
      </c>
      <c r="F31" s="34">
        <f>'2_Preliminarz_z_wniosku'!F31</f>
        <v>0</v>
      </c>
      <c r="G31" s="34">
        <f t="shared" si="6"/>
        <v>0</v>
      </c>
      <c r="H31" s="35">
        <f t="shared" si="2"/>
        <v>0</v>
      </c>
      <c r="I31" s="36">
        <f t="shared" si="9"/>
        <v>0</v>
      </c>
      <c r="J31" s="37">
        <f t="shared" si="10"/>
        <v>0</v>
      </c>
      <c r="L31" s="118" t="e">
        <f t="shared" si="5"/>
        <v>#DIV/0!</v>
      </c>
    </row>
    <row r="32" spans="1:12" x14ac:dyDescent="0.35">
      <c r="A32" s="79">
        <v>7</v>
      </c>
      <c r="B32" s="80"/>
      <c r="C32" s="95">
        <f>'3_Zestawienie_dok_księg'!F37</f>
        <v>0</v>
      </c>
      <c r="D32" s="95">
        <f>'3_Zestawienie_dok_księg'!G37</f>
        <v>0</v>
      </c>
      <c r="E32" s="82">
        <f t="shared" si="0"/>
        <v>0</v>
      </c>
      <c r="F32" s="34">
        <f>'2_Preliminarz_z_wniosku'!F32</f>
        <v>0</v>
      </c>
      <c r="G32" s="34">
        <f t="shared" si="6"/>
        <v>0</v>
      </c>
      <c r="H32" s="35">
        <f t="shared" si="2"/>
        <v>0</v>
      </c>
      <c r="I32" s="36">
        <f t="shared" si="9"/>
        <v>0</v>
      </c>
      <c r="J32" s="37">
        <f t="shared" si="10"/>
        <v>0</v>
      </c>
      <c r="L32" s="118" t="e">
        <f t="shared" si="5"/>
        <v>#DIV/0!</v>
      </c>
    </row>
    <row r="33" spans="1:12" x14ac:dyDescent="0.35">
      <c r="A33" s="79">
        <v>8</v>
      </c>
      <c r="B33" s="80"/>
      <c r="C33" s="95">
        <f>'3_Zestawienie_dok_księg'!F38</f>
        <v>0</v>
      </c>
      <c r="D33" s="95">
        <f>'3_Zestawienie_dok_księg'!G38</f>
        <v>0</v>
      </c>
      <c r="E33" s="82">
        <f t="shared" si="0"/>
        <v>0</v>
      </c>
      <c r="F33" s="34">
        <f>'2_Preliminarz_z_wniosku'!F33</f>
        <v>0</v>
      </c>
      <c r="G33" s="34">
        <f t="shared" si="6"/>
        <v>0</v>
      </c>
      <c r="H33" s="35">
        <f t="shared" si="2"/>
        <v>0</v>
      </c>
      <c r="I33" s="36">
        <f t="shared" si="9"/>
        <v>0</v>
      </c>
      <c r="J33" s="37">
        <f t="shared" si="10"/>
        <v>0</v>
      </c>
      <c r="L33" s="118" t="e">
        <f t="shared" si="5"/>
        <v>#DIV/0!</v>
      </c>
    </row>
    <row r="34" spans="1:12" x14ac:dyDescent="0.35">
      <c r="A34" s="79">
        <v>9</v>
      </c>
      <c r="B34" s="80"/>
      <c r="C34" s="95">
        <f>'3_Zestawienie_dok_księg'!F39</f>
        <v>0</v>
      </c>
      <c r="D34" s="95">
        <f>'3_Zestawienie_dok_księg'!G39</f>
        <v>0</v>
      </c>
      <c r="E34" s="82">
        <f t="shared" si="0"/>
        <v>0</v>
      </c>
      <c r="F34" s="34">
        <f>'2_Preliminarz_z_wniosku'!F34</f>
        <v>0</v>
      </c>
      <c r="G34" s="34">
        <f t="shared" si="6"/>
        <v>0</v>
      </c>
      <c r="H34" s="35">
        <f t="shared" si="2"/>
        <v>0</v>
      </c>
      <c r="I34" s="36">
        <f t="shared" si="9"/>
        <v>0</v>
      </c>
      <c r="J34" s="37">
        <f t="shared" si="10"/>
        <v>0</v>
      </c>
      <c r="L34" s="118" t="e">
        <f t="shared" si="5"/>
        <v>#DIV/0!</v>
      </c>
    </row>
    <row r="35" spans="1:12" x14ac:dyDescent="0.35">
      <c r="A35" s="79">
        <v>10</v>
      </c>
      <c r="B35" s="80"/>
      <c r="C35" s="95">
        <f>'3_Zestawienie_dok_księg'!F40</f>
        <v>0</v>
      </c>
      <c r="D35" s="95">
        <f>'3_Zestawienie_dok_księg'!G40</f>
        <v>0</v>
      </c>
      <c r="E35" s="82">
        <f t="shared" si="0"/>
        <v>0</v>
      </c>
      <c r="F35" s="34">
        <f>'2_Preliminarz_z_wniosku'!F35</f>
        <v>0</v>
      </c>
      <c r="G35" s="34">
        <f t="shared" si="6"/>
        <v>0</v>
      </c>
      <c r="H35" s="35">
        <f t="shared" si="2"/>
        <v>0</v>
      </c>
      <c r="I35" s="36">
        <f t="shared" si="9"/>
        <v>0</v>
      </c>
      <c r="J35" s="37">
        <f t="shared" si="10"/>
        <v>0</v>
      </c>
      <c r="L35" s="118" t="e">
        <f t="shared" si="5"/>
        <v>#DIV/0!</v>
      </c>
    </row>
    <row r="36" spans="1:12" x14ac:dyDescent="0.35">
      <c r="A36" s="57" t="s">
        <v>4</v>
      </c>
      <c r="B36" s="62"/>
      <c r="C36" s="85">
        <f t="shared" ref="C36:J36" si="11">SUM(C4:C13,C15:C24,C26:C35)</f>
        <v>4955.84</v>
      </c>
      <c r="D36" s="86">
        <f t="shared" si="11"/>
        <v>0</v>
      </c>
      <c r="E36" s="87">
        <f t="shared" si="11"/>
        <v>0</v>
      </c>
      <c r="F36" s="39">
        <f t="shared" si="11"/>
        <v>4955.84</v>
      </c>
      <c r="G36" s="39">
        <f t="shared" si="11"/>
        <v>0</v>
      </c>
      <c r="H36" s="41">
        <f t="shared" si="11"/>
        <v>4955.84</v>
      </c>
      <c r="I36" s="39">
        <f t="shared" si="11"/>
        <v>1.1368683772161603E-13</v>
      </c>
      <c r="J36" s="40">
        <f t="shared" si="11"/>
        <v>4955.84</v>
      </c>
      <c r="L36" s="120">
        <f t="shared" si="5"/>
        <v>0</v>
      </c>
    </row>
    <row r="37" spans="1:12" x14ac:dyDescent="0.35">
      <c r="A37" s="72" t="s">
        <v>16</v>
      </c>
      <c r="B37" s="88" t="s">
        <v>15</v>
      </c>
      <c r="C37" s="89"/>
      <c r="D37" s="89"/>
      <c r="E37" s="89"/>
      <c r="F37" s="42"/>
      <c r="G37" s="42"/>
      <c r="H37" s="42"/>
      <c r="I37" s="42"/>
      <c r="J37" s="42"/>
      <c r="L37" s="119"/>
    </row>
    <row r="38" spans="1:12" x14ac:dyDescent="0.35">
      <c r="A38" s="48">
        <v>1</v>
      </c>
      <c r="B38" s="80"/>
      <c r="C38" s="95">
        <f>'3_Zestawienie_dok_księg'!F42</f>
        <v>0</v>
      </c>
      <c r="D38" s="95">
        <f>'3_Zestawienie_dok_księg'!G42</f>
        <v>0</v>
      </c>
      <c r="E38" s="82">
        <f t="shared" ref="E38:E47" si="12">IF(D38&gt;0,C38-D38,0)</f>
        <v>0</v>
      </c>
      <c r="F38" s="34">
        <f>'2_Preliminarz_z_wniosku'!F26</f>
        <v>0</v>
      </c>
      <c r="G38" s="34">
        <f t="shared" ref="G38:G47" si="13">IF(D38&gt;=0,D38,0)</f>
        <v>0</v>
      </c>
      <c r="H38" s="35">
        <f t="shared" ref="H38:H47" si="14">F38-G38</f>
        <v>0</v>
      </c>
      <c r="I38" s="36">
        <f t="shared" ref="I38:I47" si="15">F38-C38</f>
        <v>0</v>
      </c>
      <c r="J38" s="37">
        <f t="shared" ref="J38:J47" si="16">H38-E38</f>
        <v>0</v>
      </c>
      <c r="L38" s="118" t="e">
        <f t="shared" ref="L38:L48" si="17">(C38-F38)/F38</f>
        <v>#DIV/0!</v>
      </c>
    </row>
    <row r="39" spans="1:12" x14ac:dyDescent="0.35">
      <c r="A39" s="48">
        <v>2</v>
      </c>
      <c r="B39" s="80"/>
      <c r="C39" s="95">
        <f>'3_Zestawienie_dok_księg'!F43</f>
        <v>0</v>
      </c>
      <c r="D39" s="95">
        <f>'3_Zestawienie_dok_księg'!G43</f>
        <v>0</v>
      </c>
      <c r="E39" s="82">
        <f t="shared" si="12"/>
        <v>0</v>
      </c>
      <c r="F39" s="34">
        <f>'2_Preliminarz_z_wniosku'!F27</f>
        <v>0</v>
      </c>
      <c r="G39" s="34">
        <f t="shared" si="13"/>
        <v>0</v>
      </c>
      <c r="H39" s="35">
        <f t="shared" si="14"/>
        <v>0</v>
      </c>
      <c r="I39" s="36">
        <f t="shared" si="15"/>
        <v>0</v>
      </c>
      <c r="J39" s="37">
        <f t="shared" si="16"/>
        <v>0</v>
      </c>
      <c r="L39" s="118" t="e">
        <f t="shared" si="17"/>
        <v>#DIV/0!</v>
      </c>
    </row>
    <row r="40" spans="1:12" x14ac:dyDescent="0.35">
      <c r="A40" s="48">
        <v>3</v>
      </c>
      <c r="B40" s="80"/>
      <c r="C40" s="95">
        <f>'3_Zestawienie_dok_księg'!F44</f>
        <v>0</v>
      </c>
      <c r="D40" s="95">
        <f>'3_Zestawienie_dok_księg'!G44</f>
        <v>0</v>
      </c>
      <c r="E40" s="82">
        <f t="shared" si="12"/>
        <v>0</v>
      </c>
      <c r="F40" s="34">
        <f>'2_Preliminarz_z_wniosku'!F28</f>
        <v>0</v>
      </c>
      <c r="G40" s="34">
        <f t="shared" si="13"/>
        <v>0</v>
      </c>
      <c r="H40" s="35">
        <f t="shared" si="14"/>
        <v>0</v>
      </c>
      <c r="I40" s="36">
        <f t="shared" si="15"/>
        <v>0</v>
      </c>
      <c r="J40" s="37">
        <f t="shared" si="16"/>
        <v>0</v>
      </c>
      <c r="L40" s="118" t="e">
        <f t="shared" si="17"/>
        <v>#DIV/0!</v>
      </c>
    </row>
    <row r="41" spans="1:12" x14ac:dyDescent="0.35">
      <c r="A41" s="48">
        <v>4</v>
      </c>
      <c r="B41" s="80"/>
      <c r="C41" s="95">
        <f>'3_Zestawienie_dok_księg'!F45</f>
        <v>0</v>
      </c>
      <c r="D41" s="95">
        <f>'3_Zestawienie_dok_księg'!G45</f>
        <v>0</v>
      </c>
      <c r="E41" s="82">
        <f t="shared" si="12"/>
        <v>0</v>
      </c>
      <c r="F41" s="34">
        <f>'2_Preliminarz_z_wniosku'!F29</f>
        <v>0</v>
      </c>
      <c r="G41" s="34">
        <f t="shared" si="13"/>
        <v>0</v>
      </c>
      <c r="H41" s="35">
        <f t="shared" si="14"/>
        <v>0</v>
      </c>
      <c r="I41" s="36">
        <f t="shared" si="15"/>
        <v>0</v>
      </c>
      <c r="J41" s="37">
        <f t="shared" si="16"/>
        <v>0</v>
      </c>
      <c r="L41" s="118" t="e">
        <f t="shared" si="17"/>
        <v>#DIV/0!</v>
      </c>
    </row>
    <row r="42" spans="1:12" x14ac:dyDescent="0.35">
      <c r="A42" s="48">
        <v>5</v>
      </c>
      <c r="B42" s="80"/>
      <c r="C42" s="95">
        <f>'3_Zestawienie_dok_księg'!F46</f>
        <v>0</v>
      </c>
      <c r="D42" s="95">
        <f>'3_Zestawienie_dok_księg'!G46</f>
        <v>0</v>
      </c>
      <c r="E42" s="82">
        <f t="shared" si="12"/>
        <v>0</v>
      </c>
      <c r="F42" s="34">
        <f>'2_Preliminarz_z_wniosku'!F30</f>
        <v>0</v>
      </c>
      <c r="G42" s="34">
        <f t="shared" si="13"/>
        <v>0</v>
      </c>
      <c r="H42" s="35">
        <f t="shared" si="14"/>
        <v>0</v>
      </c>
      <c r="I42" s="36">
        <f t="shared" si="15"/>
        <v>0</v>
      </c>
      <c r="J42" s="37">
        <f t="shared" si="16"/>
        <v>0</v>
      </c>
      <c r="L42" s="118" t="e">
        <f t="shared" si="17"/>
        <v>#DIV/0!</v>
      </c>
    </row>
    <row r="43" spans="1:12" x14ac:dyDescent="0.35">
      <c r="A43" s="48">
        <v>6</v>
      </c>
      <c r="B43" s="80"/>
      <c r="C43" s="95">
        <f>'3_Zestawienie_dok_księg'!F47</f>
        <v>0</v>
      </c>
      <c r="D43" s="95">
        <f>'3_Zestawienie_dok_księg'!G47</f>
        <v>0</v>
      </c>
      <c r="E43" s="82">
        <f t="shared" si="12"/>
        <v>0</v>
      </c>
      <c r="F43" s="34">
        <f>'2_Preliminarz_z_wniosku'!F31</f>
        <v>0</v>
      </c>
      <c r="G43" s="34">
        <f t="shared" si="13"/>
        <v>0</v>
      </c>
      <c r="H43" s="35">
        <f t="shared" si="14"/>
        <v>0</v>
      </c>
      <c r="I43" s="36">
        <f t="shared" si="15"/>
        <v>0</v>
      </c>
      <c r="J43" s="37">
        <f t="shared" si="16"/>
        <v>0</v>
      </c>
      <c r="L43" s="118" t="e">
        <f t="shared" si="17"/>
        <v>#DIV/0!</v>
      </c>
    </row>
    <row r="44" spans="1:12" x14ac:dyDescent="0.35">
      <c r="A44" s="48">
        <v>7</v>
      </c>
      <c r="B44" s="80"/>
      <c r="C44" s="95">
        <f>'3_Zestawienie_dok_księg'!F48</f>
        <v>0</v>
      </c>
      <c r="D44" s="95">
        <f>'3_Zestawienie_dok_księg'!G48</f>
        <v>0</v>
      </c>
      <c r="E44" s="82">
        <f t="shared" si="12"/>
        <v>0</v>
      </c>
      <c r="F44" s="34">
        <f>'2_Preliminarz_z_wniosku'!F32</f>
        <v>0</v>
      </c>
      <c r="G44" s="34">
        <f t="shared" si="13"/>
        <v>0</v>
      </c>
      <c r="H44" s="35">
        <f t="shared" si="14"/>
        <v>0</v>
      </c>
      <c r="I44" s="36">
        <f t="shared" si="15"/>
        <v>0</v>
      </c>
      <c r="J44" s="37">
        <f t="shared" si="16"/>
        <v>0</v>
      </c>
      <c r="L44" s="118" t="e">
        <f t="shared" si="17"/>
        <v>#DIV/0!</v>
      </c>
    </row>
    <row r="45" spans="1:12" x14ac:dyDescent="0.35">
      <c r="A45" s="48">
        <v>8</v>
      </c>
      <c r="B45" s="80"/>
      <c r="C45" s="95">
        <f>'3_Zestawienie_dok_księg'!F49</f>
        <v>0</v>
      </c>
      <c r="D45" s="95">
        <f>'3_Zestawienie_dok_księg'!G49</f>
        <v>0</v>
      </c>
      <c r="E45" s="82">
        <f t="shared" si="12"/>
        <v>0</v>
      </c>
      <c r="F45" s="34">
        <f>'2_Preliminarz_z_wniosku'!F33</f>
        <v>0</v>
      </c>
      <c r="G45" s="34">
        <f t="shared" si="13"/>
        <v>0</v>
      </c>
      <c r="H45" s="35">
        <f t="shared" si="14"/>
        <v>0</v>
      </c>
      <c r="I45" s="36">
        <f t="shared" si="15"/>
        <v>0</v>
      </c>
      <c r="J45" s="37">
        <f t="shared" si="16"/>
        <v>0</v>
      </c>
      <c r="L45" s="118" t="e">
        <f t="shared" si="17"/>
        <v>#DIV/0!</v>
      </c>
    </row>
    <row r="46" spans="1:12" x14ac:dyDescent="0.35">
      <c r="A46" s="48">
        <v>9</v>
      </c>
      <c r="B46" s="80"/>
      <c r="C46" s="95">
        <f>'3_Zestawienie_dok_księg'!F50</f>
        <v>0</v>
      </c>
      <c r="D46" s="95">
        <f>'3_Zestawienie_dok_księg'!G50</f>
        <v>0</v>
      </c>
      <c r="E46" s="82">
        <f t="shared" si="12"/>
        <v>0</v>
      </c>
      <c r="F46" s="34">
        <f>'2_Preliminarz_z_wniosku'!F34</f>
        <v>0</v>
      </c>
      <c r="G46" s="34">
        <f t="shared" si="13"/>
        <v>0</v>
      </c>
      <c r="H46" s="35">
        <f t="shared" si="14"/>
        <v>0</v>
      </c>
      <c r="I46" s="36">
        <f t="shared" si="15"/>
        <v>0</v>
      </c>
      <c r="J46" s="37">
        <f t="shared" si="16"/>
        <v>0</v>
      </c>
      <c r="L46" s="118" t="e">
        <f t="shared" si="17"/>
        <v>#DIV/0!</v>
      </c>
    </row>
    <row r="47" spans="1:12" x14ac:dyDescent="0.35">
      <c r="A47" s="48">
        <v>10</v>
      </c>
      <c r="B47" s="80"/>
      <c r="C47" s="95">
        <f>'3_Zestawienie_dok_księg'!F51</f>
        <v>0</v>
      </c>
      <c r="D47" s="95">
        <f>'3_Zestawienie_dok_księg'!G51</f>
        <v>0</v>
      </c>
      <c r="E47" s="82">
        <f t="shared" si="12"/>
        <v>0</v>
      </c>
      <c r="F47" s="34">
        <f>'2_Preliminarz_z_wniosku'!F35</f>
        <v>0</v>
      </c>
      <c r="G47" s="34">
        <f t="shared" si="13"/>
        <v>0</v>
      </c>
      <c r="H47" s="35">
        <f t="shared" si="14"/>
        <v>0</v>
      </c>
      <c r="I47" s="36">
        <f t="shared" si="15"/>
        <v>0</v>
      </c>
      <c r="J47" s="37">
        <f t="shared" si="16"/>
        <v>0</v>
      </c>
      <c r="L47" s="118" t="e">
        <f t="shared" si="17"/>
        <v>#DIV/0!</v>
      </c>
    </row>
    <row r="48" spans="1:12" ht="15" thickBot="1" x14ac:dyDescent="0.4">
      <c r="A48" s="57" t="s">
        <v>4</v>
      </c>
      <c r="B48" s="109"/>
      <c r="C48" s="90">
        <f>SUM(C38:C47)</f>
        <v>0</v>
      </c>
      <c r="D48" s="90">
        <f t="shared" ref="D48" si="18">SUM(D38:D47)</f>
        <v>0</v>
      </c>
      <c r="E48" s="90">
        <f t="shared" ref="E48:I48" si="19">SUM(E38:E47)</f>
        <v>0</v>
      </c>
      <c r="F48" s="43">
        <f>SUM(F38:F47)</f>
        <v>0</v>
      </c>
      <c r="G48" s="43">
        <f t="shared" si="19"/>
        <v>0</v>
      </c>
      <c r="H48" s="43">
        <f t="shared" si="19"/>
        <v>0</v>
      </c>
      <c r="I48" s="43">
        <f t="shared" si="19"/>
        <v>0</v>
      </c>
      <c r="J48" s="44">
        <f>SUM(J38:J47)</f>
        <v>0</v>
      </c>
      <c r="L48" s="120" t="e">
        <f t="shared" si="17"/>
        <v>#DIV/0!</v>
      </c>
    </row>
    <row r="49" spans="1:10" ht="32" thickBot="1" x14ac:dyDescent="0.4">
      <c r="A49" s="108" t="s">
        <v>47</v>
      </c>
      <c r="B49" s="121">
        <v>4955.84</v>
      </c>
      <c r="C49" s="101">
        <f t="shared" ref="C49" si="20">C36+C48</f>
        <v>4955.84</v>
      </c>
      <c r="D49" s="102">
        <f t="shared" ref="D49:J49" si="21">D36+D48</f>
        <v>0</v>
      </c>
      <c r="E49" s="103">
        <f t="shared" si="21"/>
        <v>0</v>
      </c>
      <c r="F49" s="104">
        <f t="shared" si="21"/>
        <v>4955.84</v>
      </c>
      <c r="G49" s="104">
        <f t="shared" si="21"/>
        <v>0</v>
      </c>
      <c r="H49" s="105">
        <f t="shared" si="21"/>
        <v>4955.84</v>
      </c>
      <c r="I49" s="106">
        <f t="shared" si="21"/>
        <v>1.1368683772161603E-13</v>
      </c>
      <c r="J49" s="107">
        <f t="shared" si="21"/>
        <v>4955.84</v>
      </c>
    </row>
    <row r="50" spans="1:10" ht="21.5" thickBot="1" x14ac:dyDescent="0.4">
      <c r="A50" s="108" t="s">
        <v>48</v>
      </c>
      <c r="B50" s="110">
        <f>B49-C49</f>
        <v>0</v>
      </c>
    </row>
  </sheetData>
  <sheetProtection sheet="1" selectLockedCells="1"/>
  <phoneticPr fontId="1" type="noConversion"/>
  <pageMargins left="0.7" right="0.7" top="0.75" bottom="0.75" header="0.3" footer="0.3"/>
  <pageSetup paperSize="9" orientation="portrait" horizontalDpi="0" verticalDpi="0" r:id="rId1"/>
  <ignoredErrors>
    <ignoredError sqref="C4 C5:C13 D4:D13 D19:D24 C15:D15 C26 B15 D26 C27:D35 C48:C49 D48:E49 D36 C36 E36:F36 B50 D16 D17 D18 B16:B18 D38:D47 C38:C47 E38:E47 E4:E13 E15:E24 E26:E35 C16:C18" unlockedFormula="1"/>
    <ignoredError sqref="G38:G47" formula="1"/>
    <ignoredError sqref="L19:L35 L5:L13 L38:L48" evalError="1"/>
    <ignoredError sqref="L4" evalError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zoomScale="80" zoomScaleNormal="80" workbookViewId="0">
      <selection activeCell="G9" sqref="G9"/>
    </sheetView>
  </sheetViews>
  <sheetFormatPr defaultRowHeight="14.5" x14ac:dyDescent="0.35"/>
  <cols>
    <col min="1" max="1" width="6.26953125" bestFit="1" customWidth="1"/>
    <col min="2" max="2" width="59.1796875" style="66" bestFit="1" customWidth="1"/>
    <col min="3" max="3" width="7.453125" style="66" customWidth="1"/>
    <col min="4" max="4" width="5.453125" style="66" customWidth="1"/>
    <col min="5" max="5" width="14.7265625" style="66" customWidth="1"/>
    <col min="6" max="6" width="14.7265625" customWidth="1"/>
    <col min="7" max="7" width="14.7265625" style="66" customWidth="1"/>
    <col min="8" max="8" width="14.7265625" customWidth="1"/>
    <col min="9" max="9" width="8.453125" bestFit="1" customWidth="1"/>
  </cols>
  <sheetData>
    <row r="1" spans="1:9" ht="132.65" customHeight="1" x14ac:dyDescent="0.35">
      <c r="A1" s="6" t="s">
        <v>0</v>
      </c>
      <c r="B1" s="45" t="s">
        <v>6</v>
      </c>
      <c r="C1" s="46" t="s">
        <v>1</v>
      </c>
      <c r="D1" s="46" t="s">
        <v>2</v>
      </c>
      <c r="E1" s="46" t="s">
        <v>3</v>
      </c>
      <c r="F1" s="96" t="s">
        <v>46</v>
      </c>
      <c r="G1" s="97" t="s">
        <v>45</v>
      </c>
      <c r="H1" s="96" t="s">
        <v>44</v>
      </c>
      <c r="I1" s="8" t="s">
        <v>5</v>
      </c>
    </row>
    <row r="2" spans="1:9" x14ac:dyDescent="0.35">
      <c r="A2" s="6" t="s">
        <v>8</v>
      </c>
      <c r="B2" s="45" t="s">
        <v>7</v>
      </c>
      <c r="C2" s="47"/>
      <c r="D2" s="47"/>
      <c r="E2" s="47"/>
      <c r="F2" s="12"/>
      <c r="G2" s="47"/>
      <c r="H2" s="12"/>
      <c r="I2" s="12"/>
    </row>
    <row r="3" spans="1:9" x14ac:dyDescent="0.35">
      <c r="A3" s="6" t="s">
        <v>9</v>
      </c>
      <c r="B3" s="45" t="s">
        <v>12</v>
      </c>
      <c r="C3" s="47"/>
      <c r="D3" s="47"/>
      <c r="E3" s="47"/>
      <c r="F3" s="12"/>
      <c r="G3" s="47"/>
      <c r="H3" s="12"/>
      <c r="I3" s="12"/>
    </row>
    <row r="4" spans="1:9" x14ac:dyDescent="0.35">
      <c r="A4" s="5">
        <v>1</v>
      </c>
      <c r="B4" s="48"/>
      <c r="C4" s="49"/>
      <c r="D4" s="49"/>
      <c r="E4" s="50"/>
      <c r="F4" s="10">
        <f>D4*E4</f>
        <v>0</v>
      </c>
      <c r="G4" s="67">
        <v>0</v>
      </c>
      <c r="H4" s="2">
        <f t="shared" ref="H4:H13" si="0">F4-G4</f>
        <v>0</v>
      </c>
      <c r="I4" s="3"/>
    </row>
    <row r="5" spans="1:9" x14ac:dyDescent="0.35">
      <c r="A5" s="5">
        <v>2</v>
      </c>
      <c r="B5" s="48"/>
      <c r="C5" s="51"/>
      <c r="D5" s="51"/>
      <c r="E5" s="52"/>
      <c r="F5" s="2">
        <f t="shared" ref="F5:F35" si="1">D5*E5</f>
        <v>0</v>
      </c>
      <c r="G5" s="67">
        <v>0</v>
      </c>
      <c r="H5" s="2">
        <f t="shared" si="0"/>
        <v>0</v>
      </c>
      <c r="I5" s="3"/>
    </row>
    <row r="6" spans="1:9" x14ac:dyDescent="0.35">
      <c r="A6" s="5">
        <v>3</v>
      </c>
      <c r="B6" s="48"/>
      <c r="C6" s="51"/>
      <c r="D6" s="51"/>
      <c r="E6" s="52"/>
      <c r="F6" s="2">
        <f t="shared" si="1"/>
        <v>0</v>
      </c>
      <c r="G6" s="67">
        <v>0</v>
      </c>
      <c r="H6" s="2">
        <f t="shared" si="0"/>
        <v>0</v>
      </c>
      <c r="I6" s="3"/>
    </row>
    <row r="7" spans="1:9" x14ac:dyDescent="0.35">
      <c r="A7" s="5">
        <v>4</v>
      </c>
      <c r="B7" s="48"/>
      <c r="C7" s="51"/>
      <c r="D7" s="51"/>
      <c r="E7" s="52"/>
      <c r="F7" s="2">
        <f t="shared" si="1"/>
        <v>0</v>
      </c>
      <c r="G7" s="67">
        <v>0</v>
      </c>
      <c r="H7" s="2">
        <f t="shared" si="0"/>
        <v>0</v>
      </c>
      <c r="I7" s="3"/>
    </row>
    <row r="8" spans="1:9" x14ac:dyDescent="0.35">
      <c r="A8" s="5">
        <v>5</v>
      </c>
      <c r="B8" s="48"/>
      <c r="C8" s="51"/>
      <c r="D8" s="51"/>
      <c r="E8" s="52"/>
      <c r="F8" s="2">
        <f t="shared" si="1"/>
        <v>0</v>
      </c>
      <c r="G8" s="67">
        <v>0</v>
      </c>
      <c r="H8" s="2">
        <f t="shared" si="0"/>
        <v>0</v>
      </c>
      <c r="I8" s="3"/>
    </row>
    <row r="9" spans="1:9" x14ac:dyDescent="0.35">
      <c r="A9" s="5">
        <v>6</v>
      </c>
      <c r="B9" s="48"/>
      <c r="C9" s="51"/>
      <c r="D9" s="51"/>
      <c r="E9" s="52"/>
      <c r="F9" s="2">
        <f t="shared" si="1"/>
        <v>0</v>
      </c>
      <c r="G9" s="67">
        <v>0</v>
      </c>
      <c r="H9" s="2">
        <f t="shared" si="0"/>
        <v>0</v>
      </c>
      <c r="I9" s="3"/>
    </row>
    <row r="10" spans="1:9" x14ac:dyDescent="0.35">
      <c r="A10" s="5">
        <v>7</v>
      </c>
      <c r="B10" s="48"/>
      <c r="C10" s="51"/>
      <c r="D10" s="51"/>
      <c r="E10" s="52"/>
      <c r="F10" s="2">
        <f t="shared" si="1"/>
        <v>0</v>
      </c>
      <c r="G10" s="67">
        <v>0</v>
      </c>
      <c r="H10" s="2">
        <f t="shared" si="0"/>
        <v>0</v>
      </c>
      <c r="I10" s="3"/>
    </row>
    <row r="11" spans="1:9" x14ac:dyDescent="0.35">
      <c r="A11" s="5">
        <v>8</v>
      </c>
      <c r="B11" s="48"/>
      <c r="C11" s="51"/>
      <c r="D11" s="51"/>
      <c r="E11" s="52"/>
      <c r="F11" s="2">
        <f t="shared" si="1"/>
        <v>0</v>
      </c>
      <c r="G11" s="67">
        <v>0</v>
      </c>
      <c r="H11" s="2">
        <f t="shared" si="0"/>
        <v>0</v>
      </c>
      <c r="I11" s="3"/>
    </row>
    <row r="12" spans="1:9" x14ac:dyDescent="0.35">
      <c r="A12" s="5">
        <v>9</v>
      </c>
      <c r="B12" s="48"/>
      <c r="C12" s="51"/>
      <c r="D12" s="51"/>
      <c r="E12" s="52"/>
      <c r="F12" s="2">
        <f t="shared" si="1"/>
        <v>0</v>
      </c>
      <c r="G12" s="67">
        <v>0</v>
      </c>
      <c r="H12" s="2">
        <f t="shared" si="0"/>
        <v>0</v>
      </c>
      <c r="I12" s="3"/>
    </row>
    <row r="13" spans="1:9" x14ac:dyDescent="0.35">
      <c r="A13" s="5">
        <v>10</v>
      </c>
      <c r="B13" s="48"/>
      <c r="C13" s="51"/>
      <c r="D13" s="51"/>
      <c r="E13" s="52"/>
      <c r="F13" s="2">
        <f t="shared" si="1"/>
        <v>0</v>
      </c>
      <c r="G13" s="67">
        <v>0</v>
      </c>
      <c r="H13" s="2">
        <f t="shared" si="0"/>
        <v>0</v>
      </c>
      <c r="I13" s="3"/>
    </row>
    <row r="14" spans="1:9" x14ac:dyDescent="0.35">
      <c r="A14" s="6" t="s">
        <v>10</v>
      </c>
      <c r="B14" s="45" t="s">
        <v>13</v>
      </c>
      <c r="C14" s="47"/>
      <c r="D14" s="47"/>
      <c r="E14" s="47"/>
      <c r="F14" s="30"/>
      <c r="G14" s="68"/>
      <c r="H14" s="31"/>
      <c r="I14" s="3"/>
    </row>
    <row r="15" spans="1:9" x14ac:dyDescent="0.35">
      <c r="A15" s="5">
        <v>1</v>
      </c>
      <c r="B15" s="48" t="s">
        <v>63</v>
      </c>
      <c r="C15" s="53" t="s">
        <v>64</v>
      </c>
      <c r="D15" s="49">
        <v>1</v>
      </c>
      <c r="E15" s="52">
        <v>547.84</v>
      </c>
      <c r="F15" s="2">
        <f>D15*E15</f>
        <v>547.84</v>
      </c>
      <c r="G15" s="67">
        <v>0</v>
      </c>
      <c r="H15" s="2">
        <f>F15-G15</f>
        <v>547.84</v>
      </c>
      <c r="I15" s="3"/>
    </row>
    <row r="16" spans="1:9" x14ac:dyDescent="0.35">
      <c r="A16" s="5">
        <v>2</v>
      </c>
      <c r="B16" s="48" t="s">
        <v>52</v>
      </c>
      <c r="C16" s="53" t="s">
        <v>36</v>
      </c>
      <c r="D16" s="49">
        <v>1</v>
      </c>
      <c r="E16" s="52">
        <v>2140</v>
      </c>
      <c r="F16" s="2">
        <f>D16*E16</f>
        <v>2140</v>
      </c>
      <c r="G16" s="67">
        <v>0</v>
      </c>
      <c r="H16" s="2">
        <f t="shared" ref="H16:H35" si="2">SUM(F16:G16)</f>
        <v>2140</v>
      </c>
      <c r="I16" s="3"/>
    </row>
    <row r="17" spans="1:9" x14ac:dyDescent="0.35">
      <c r="A17" s="5">
        <v>3</v>
      </c>
      <c r="B17" s="48" t="s">
        <v>56</v>
      </c>
      <c r="C17" s="53" t="s">
        <v>65</v>
      </c>
      <c r="D17" s="49">
        <v>1</v>
      </c>
      <c r="E17" s="52">
        <v>984</v>
      </c>
      <c r="F17" s="2">
        <f t="shared" ref="F17:F22" si="3">D17*E17</f>
        <v>984</v>
      </c>
      <c r="G17" s="67">
        <v>0</v>
      </c>
      <c r="H17" s="2">
        <f t="shared" si="2"/>
        <v>984</v>
      </c>
      <c r="I17" s="3"/>
    </row>
    <row r="18" spans="1:9" x14ac:dyDescent="0.35">
      <c r="A18" s="5">
        <v>4</v>
      </c>
      <c r="B18" s="48" t="s">
        <v>59</v>
      </c>
      <c r="C18" s="53" t="s">
        <v>36</v>
      </c>
      <c r="D18" s="49">
        <v>1</v>
      </c>
      <c r="E18" s="52">
        <v>1284</v>
      </c>
      <c r="F18" s="2">
        <f t="shared" si="3"/>
        <v>1284</v>
      </c>
      <c r="G18" s="67">
        <v>0</v>
      </c>
      <c r="H18" s="2">
        <f t="shared" si="2"/>
        <v>1284</v>
      </c>
      <c r="I18" s="3"/>
    </row>
    <row r="19" spans="1:9" x14ac:dyDescent="0.35">
      <c r="A19" s="5">
        <v>5</v>
      </c>
      <c r="B19" s="48"/>
      <c r="C19" s="53"/>
      <c r="D19" s="49"/>
      <c r="E19" s="52">
        <v>0</v>
      </c>
      <c r="F19" s="2">
        <f t="shared" si="3"/>
        <v>0</v>
      </c>
      <c r="G19" s="67">
        <v>0</v>
      </c>
      <c r="H19" s="2">
        <f t="shared" si="2"/>
        <v>0</v>
      </c>
      <c r="I19" s="3"/>
    </row>
    <row r="20" spans="1:9" x14ac:dyDescent="0.35">
      <c r="A20" s="5">
        <v>6</v>
      </c>
      <c r="B20" s="48"/>
      <c r="C20" s="53"/>
      <c r="D20" s="49"/>
      <c r="E20" s="52">
        <v>0</v>
      </c>
      <c r="F20" s="2">
        <f t="shared" si="3"/>
        <v>0</v>
      </c>
      <c r="G20" s="67">
        <v>0</v>
      </c>
      <c r="H20" s="2">
        <f t="shared" si="2"/>
        <v>0</v>
      </c>
      <c r="I20" s="3"/>
    </row>
    <row r="21" spans="1:9" x14ac:dyDescent="0.35">
      <c r="A21" s="5">
        <v>7</v>
      </c>
      <c r="B21" s="48"/>
      <c r="C21" s="53"/>
      <c r="D21" s="49"/>
      <c r="E21" s="52">
        <v>0</v>
      </c>
      <c r="F21" s="2">
        <f t="shared" si="3"/>
        <v>0</v>
      </c>
      <c r="G21" s="67">
        <v>0</v>
      </c>
      <c r="H21" s="2">
        <f t="shared" si="2"/>
        <v>0</v>
      </c>
      <c r="I21" s="3"/>
    </row>
    <row r="22" spans="1:9" x14ac:dyDescent="0.35">
      <c r="A22" s="5">
        <v>8</v>
      </c>
      <c r="B22" s="48"/>
      <c r="C22" s="53"/>
      <c r="D22" s="49"/>
      <c r="E22" s="52">
        <v>0</v>
      </c>
      <c r="F22" s="2">
        <f t="shared" si="3"/>
        <v>0</v>
      </c>
      <c r="G22" s="67">
        <v>0</v>
      </c>
      <c r="H22" s="2">
        <f t="shared" si="2"/>
        <v>0</v>
      </c>
      <c r="I22" s="3"/>
    </row>
    <row r="23" spans="1:9" x14ac:dyDescent="0.35">
      <c r="A23" s="5">
        <v>9</v>
      </c>
      <c r="B23" s="48"/>
      <c r="C23" s="48"/>
      <c r="D23" s="48"/>
      <c r="E23" s="52">
        <v>0</v>
      </c>
      <c r="F23" s="2">
        <f t="shared" si="1"/>
        <v>0</v>
      </c>
      <c r="G23" s="67">
        <v>0</v>
      </c>
      <c r="H23" s="2">
        <f t="shared" si="2"/>
        <v>0</v>
      </c>
      <c r="I23" s="3"/>
    </row>
    <row r="24" spans="1:9" x14ac:dyDescent="0.35">
      <c r="A24" s="5">
        <v>10</v>
      </c>
      <c r="B24" s="48"/>
      <c r="C24" s="48"/>
      <c r="D24" s="48"/>
      <c r="E24" s="52">
        <v>0</v>
      </c>
      <c r="F24" s="2">
        <f t="shared" ref="F24" si="4">D24*E24</f>
        <v>0</v>
      </c>
      <c r="G24" s="67">
        <v>0</v>
      </c>
      <c r="H24" s="2">
        <f t="shared" si="2"/>
        <v>0</v>
      </c>
      <c r="I24" s="3"/>
    </row>
    <row r="25" spans="1:9" x14ac:dyDescent="0.35">
      <c r="A25" s="6" t="s">
        <v>11</v>
      </c>
      <c r="B25" s="45" t="s">
        <v>14</v>
      </c>
      <c r="C25" s="54"/>
      <c r="D25" s="55"/>
      <c r="E25" s="56"/>
      <c r="F25" s="30"/>
      <c r="G25" s="68"/>
      <c r="H25" s="2"/>
      <c r="I25" s="3"/>
    </row>
    <row r="26" spans="1:9" x14ac:dyDescent="0.35">
      <c r="A26" s="5">
        <v>1</v>
      </c>
      <c r="B26" s="48"/>
      <c r="C26" s="51"/>
      <c r="D26" s="48"/>
      <c r="E26" s="52"/>
      <c r="F26" s="2">
        <f t="shared" si="1"/>
        <v>0</v>
      </c>
      <c r="G26" s="67">
        <f>D26*0.187</f>
        <v>0</v>
      </c>
      <c r="H26" s="2">
        <f t="shared" si="2"/>
        <v>0</v>
      </c>
      <c r="I26" s="3"/>
    </row>
    <row r="27" spans="1:9" x14ac:dyDescent="0.35">
      <c r="A27" s="5">
        <v>2</v>
      </c>
      <c r="B27" s="48"/>
      <c r="C27" s="51"/>
      <c r="D27" s="48"/>
      <c r="E27" s="52"/>
      <c r="F27" s="2">
        <f t="shared" ref="F27:F34" si="5">D27*E27</f>
        <v>0</v>
      </c>
      <c r="G27" s="67">
        <v>0</v>
      </c>
      <c r="H27" s="2">
        <f t="shared" si="2"/>
        <v>0</v>
      </c>
      <c r="I27" s="3"/>
    </row>
    <row r="28" spans="1:9" x14ac:dyDescent="0.35">
      <c r="A28" s="5">
        <v>3</v>
      </c>
      <c r="B28" s="48"/>
      <c r="C28" s="51"/>
      <c r="D28" s="48"/>
      <c r="E28" s="52"/>
      <c r="F28" s="2">
        <f t="shared" ref="F28:F32" si="6">D28*E28</f>
        <v>0</v>
      </c>
      <c r="G28" s="67">
        <v>0</v>
      </c>
      <c r="H28" s="2">
        <f t="shared" si="2"/>
        <v>0</v>
      </c>
      <c r="I28" s="3"/>
    </row>
    <row r="29" spans="1:9" x14ac:dyDescent="0.35">
      <c r="A29" s="5">
        <v>4</v>
      </c>
      <c r="B29" s="48"/>
      <c r="C29" s="51"/>
      <c r="D29" s="48"/>
      <c r="E29" s="52"/>
      <c r="F29" s="2">
        <f t="shared" si="6"/>
        <v>0</v>
      </c>
      <c r="G29" s="67">
        <v>0</v>
      </c>
      <c r="H29" s="2">
        <f t="shared" si="2"/>
        <v>0</v>
      </c>
      <c r="I29" s="3"/>
    </row>
    <row r="30" spans="1:9" x14ac:dyDescent="0.35">
      <c r="A30" s="5">
        <v>5</v>
      </c>
      <c r="B30" s="48"/>
      <c r="C30" s="51"/>
      <c r="D30" s="48"/>
      <c r="E30" s="52"/>
      <c r="F30" s="2">
        <f t="shared" si="6"/>
        <v>0</v>
      </c>
      <c r="G30" s="67">
        <v>0</v>
      </c>
      <c r="H30" s="2">
        <f t="shared" si="2"/>
        <v>0</v>
      </c>
      <c r="I30" s="3"/>
    </row>
    <row r="31" spans="1:9" x14ac:dyDescent="0.35">
      <c r="A31" s="5">
        <v>6</v>
      </c>
      <c r="B31" s="48"/>
      <c r="C31" s="51"/>
      <c r="D31" s="48"/>
      <c r="E31" s="52"/>
      <c r="F31" s="2">
        <f t="shared" si="6"/>
        <v>0</v>
      </c>
      <c r="G31" s="67">
        <v>0</v>
      </c>
      <c r="H31" s="2">
        <f t="shared" si="2"/>
        <v>0</v>
      </c>
      <c r="I31" s="3"/>
    </row>
    <row r="32" spans="1:9" x14ac:dyDescent="0.35">
      <c r="A32" s="5">
        <v>7</v>
      </c>
      <c r="B32" s="48"/>
      <c r="C32" s="51"/>
      <c r="D32" s="48"/>
      <c r="E32" s="52"/>
      <c r="F32" s="2">
        <f t="shared" si="6"/>
        <v>0</v>
      </c>
      <c r="G32" s="67">
        <v>0</v>
      </c>
      <c r="H32" s="2">
        <f t="shared" si="2"/>
        <v>0</v>
      </c>
      <c r="I32" s="3"/>
    </row>
    <row r="33" spans="1:9" x14ac:dyDescent="0.35">
      <c r="A33" s="5">
        <v>8</v>
      </c>
      <c r="B33" s="48"/>
      <c r="C33" s="51"/>
      <c r="D33" s="48"/>
      <c r="E33" s="52"/>
      <c r="F33" s="2">
        <f t="shared" si="5"/>
        <v>0</v>
      </c>
      <c r="G33" s="67">
        <v>0</v>
      </c>
      <c r="H33" s="2">
        <f t="shared" si="2"/>
        <v>0</v>
      </c>
      <c r="I33" s="3"/>
    </row>
    <row r="34" spans="1:9" x14ac:dyDescent="0.35">
      <c r="A34" s="5">
        <v>9</v>
      </c>
      <c r="B34" s="48"/>
      <c r="C34" s="51"/>
      <c r="D34" s="48"/>
      <c r="E34" s="52"/>
      <c r="F34" s="2">
        <f t="shared" si="5"/>
        <v>0</v>
      </c>
      <c r="G34" s="67">
        <v>0</v>
      </c>
      <c r="H34" s="2">
        <f t="shared" si="2"/>
        <v>0</v>
      </c>
      <c r="I34" s="3"/>
    </row>
    <row r="35" spans="1:9" x14ac:dyDescent="0.35">
      <c r="A35" s="5">
        <v>10</v>
      </c>
      <c r="B35" s="48"/>
      <c r="C35" s="48"/>
      <c r="D35" s="48"/>
      <c r="E35" s="52"/>
      <c r="F35" s="2">
        <f t="shared" si="1"/>
        <v>0</v>
      </c>
      <c r="G35" s="67">
        <v>0</v>
      </c>
      <c r="H35" s="2">
        <f t="shared" si="2"/>
        <v>0</v>
      </c>
      <c r="I35" s="3"/>
    </row>
    <row r="36" spans="1:9" x14ac:dyDescent="0.35">
      <c r="A36" s="11" t="s">
        <v>4</v>
      </c>
      <c r="B36" s="57"/>
      <c r="C36" s="57"/>
      <c r="D36" s="57"/>
      <c r="E36" s="57"/>
      <c r="F36" s="4">
        <f>SUM(F4:F13,F15:F24,F26:F35)</f>
        <v>4955.84</v>
      </c>
      <c r="G36" s="69">
        <f>SUM(G4:G13,G15:G24,G26:G35)</f>
        <v>0</v>
      </c>
      <c r="H36" s="4">
        <f>SUM(H4:H13,H15:H24,H26:H35)</f>
        <v>4955.84</v>
      </c>
      <c r="I36" s="7">
        <f>H36/$E$49</f>
        <v>1</v>
      </c>
    </row>
    <row r="37" spans="1:9" x14ac:dyDescent="0.35">
      <c r="A37" s="6" t="s">
        <v>16</v>
      </c>
      <c r="B37" s="58" t="s">
        <v>15</v>
      </c>
      <c r="C37" s="59"/>
      <c r="D37" s="60"/>
      <c r="E37" s="61"/>
      <c r="F37" s="32"/>
      <c r="G37" s="70"/>
      <c r="H37" s="33"/>
      <c r="I37" s="3"/>
    </row>
    <row r="38" spans="1:9" x14ac:dyDescent="0.35">
      <c r="A38" s="1">
        <v>1</v>
      </c>
      <c r="B38" s="48"/>
      <c r="C38" s="48"/>
      <c r="D38" s="48"/>
      <c r="E38" s="48"/>
      <c r="F38" s="2">
        <f t="shared" ref="F38:F47" si="7">D38*E38</f>
        <v>0</v>
      </c>
      <c r="G38" s="67">
        <v>0</v>
      </c>
      <c r="H38" s="2">
        <f>SUM(F38:G38)</f>
        <v>0</v>
      </c>
      <c r="I38" s="3"/>
    </row>
    <row r="39" spans="1:9" x14ac:dyDescent="0.35">
      <c r="A39" s="1">
        <v>2</v>
      </c>
      <c r="B39" s="48"/>
      <c r="C39" s="48"/>
      <c r="D39" s="48"/>
      <c r="E39" s="48"/>
      <c r="F39" s="2">
        <f t="shared" ref="F39:F42" si="8">D39*E39</f>
        <v>0</v>
      </c>
      <c r="G39" s="67">
        <v>0</v>
      </c>
      <c r="H39" s="2">
        <f t="shared" ref="H39:H42" si="9">SUM(F39:G39)</f>
        <v>0</v>
      </c>
      <c r="I39" s="3"/>
    </row>
    <row r="40" spans="1:9" x14ac:dyDescent="0.35">
      <c r="A40" s="1">
        <v>3</v>
      </c>
      <c r="B40" s="48"/>
      <c r="C40" s="48"/>
      <c r="D40" s="48"/>
      <c r="E40" s="48"/>
      <c r="F40" s="2">
        <f t="shared" si="8"/>
        <v>0</v>
      </c>
      <c r="G40" s="67">
        <v>0</v>
      </c>
      <c r="H40" s="2">
        <f t="shared" si="9"/>
        <v>0</v>
      </c>
      <c r="I40" s="3"/>
    </row>
    <row r="41" spans="1:9" x14ac:dyDescent="0.35">
      <c r="A41" s="1">
        <v>4</v>
      </c>
      <c r="B41" s="48"/>
      <c r="C41" s="48"/>
      <c r="D41" s="48"/>
      <c r="E41" s="48"/>
      <c r="F41" s="2">
        <f t="shared" si="8"/>
        <v>0</v>
      </c>
      <c r="G41" s="67">
        <v>0</v>
      </c>
      <c r="H41" s="2">
        <f t="shared" si="9"/>
        <v>0</v>
      </c>
      <c r="I41" s="3"/>
    </row>
    <row r="42" spans="1:9" x14ac:dyDescent="0.35">
      <c r="A42" s="1">
        <v>5</v>
      </c>
      <c r="B42" s="48"/>
      <c r="C42" s="48"/>
      <c r="D42" s="48"/>
      <c r="E42" s="48"/>
      <c r="F42" s="2">
        <f t="shared" si="8"/>
        <v>0</v>
      </c>
      <c r="G42" s="67">
        <v>0</v>
      </c>
      <c r="H42" s="2">
        <f t="shared" si="9"/>
        <v>0</v>
      </c>
      <c r="I42" s="3"/>
    </row>
    <row r="43" spans="1:9" x14ac:dyDescent="0.35">
      <c r="A43" s="1">
        <v>6</v>
      </c>
      <c r="B43" s="48"/>
      <c r="C43" s="48"/>
      <c r="D43" s="48"/>
      <c r="E43" s="48"/>
      <c r="F43" s="2">
        <f t="shared" si="7"/>
        <v>0</v>
      </c>
      <c r="G43" s="67">
        <v>0</v>
      </c>
      <c r="H43" s="2">
        <f t="shared" ref="H43:H47" si="10">SUM(F43:G43)</f>
        <v>0</v>
      </c>
      <c r="I43" s="3"/>
    </row>
    <row r="44" spans="1:9" x14ac:dyDescent="0.35">
      <c r="A44" s="1">
        <v>7</v>
      </c>
      <c r="B44" s="48"/>
      <c r="C44" s="48"/>
      <c r="D44" s="48"/>
      <c r="E44" s="48"/>
      <c r="F44" s="2">
        <f t="shared" ref="F44:F46" si="11">D44*E44</f>
        <v>0</v>
      </c>
      <c r="G44" s="67">
        <v>0</v>
      </c>
      <c r="H44" s="2">
        <f t="shared" ref="H44:H46" si="12">SUM(F44:G44)</f>
        <v>0</v>
      </c>
      <c r="I44" s="3"/>
    </row>
    <row r="45" spans="1:9" x14ac:dyDescent="0.35">
      <c r="A45" s="1">
        <v>8</v>
      </c>
      <c r="B45" s="48"/>
      <c r="C45" s="48"/>
      <c r="D45" s="48"/>
      <c r="E45" s="48"/>
      <c r="F45" s="2">
        <f t="shared" si="11"/>
        <v>0</v>
      </c>
      <c r="G45" s="67">
        <v>0</v>
      </c>
      <c r="H45" s="2">
        <f t="shared" si="12"/>
        <v>0</v>
      </c>
      <c r="I45" s="3"/>
    </row>
    <row r="46" spans="1:9" x14ac:dyDescent="0.35">
      <c r="A46" s="1">
        <v>9</v>
      </c>
      <c r="B46" s="48"/>
      <c r="C46" s="48"/>
      <c r="D46" s="48"/>
      <c r="E46" s="48"/>
      <c r="F46" s="2">
        <f t="shared" si="11"/>
        <v>0</v>
      </c>
      <c r="G46" s="67">
        <v>0</v>
      </c>
      <c r="H46" s="2">
        <f t="shared" si="12"/>
        <v>0</v>
      </c>
      <c r="I46" s="3"/>
    </row>
    <row r="47" spans="1:9" x14ac:dyDescent="0.35">
      <c r="A47" s="1">
        <v>10</v>
      </c>
      <c r="B47" s="48"/>
      <c r="C47" s="48"/>
      <c r="D47" s="48"/>
      <c r="E47" s="48"/>
      <c r="F47" s="2">
        <f t="shared" si="7"/>
        <v>0</v>
      </c>
      <c r="G47" s="67">
        <v>0</v>
      </c>
      <c r="H47" s="2">
        <f t="shared" si="10"/>
        <v>0</v>
      </c>
      <c r="I47" s="3"/>
    </row>
    <row r="48" spans="1:9" x14ac:dyDescent="0.35">
      <c r="A48" s="11" t="s">
        <v>4</v>
      </c>
      <c r="B48" s="57"/>
      <c r="C48" s="57"/>
      <c r="D48" s="57"/>
      <c r="E48" s="57"/>
      <c r="F48" s="4">
        <f>SUM(F38:F47)</f>
        <v>0</v>
      </c>
      <c r="G48" s="71">
        <f>SUM(G38:G47)</f>
        <v>0</v>
      </c>
      <c r="H48" s="4">
        <f>SUM(H38:H47)</f>
        <v>0</v>
      </c>
      <c r="I48" s="7">
        <f>H48/$E$49</f>
        <v>0</v>
      </c>
    </row>
    <row r="49" spans="1:9" x14ac:dyDescent="0.35">
      <c r="A49" s="9"/>
      <c r="B49" s="62" t="s">
        <v>17</v>
      </c>
      <c r="C49" s="63"/>
      <c r="D49" s="64"/>
      <c r="E49" s="65">
        <v>4955.84</v>
      </c>
      <c r="F49" s="4">
        <f>F36+F48</f>
        <v>4955.84</v>
      </c>
      <c r="G49" s="71">
        <f>G36+G48</f>
        <v>0</v>
      </c>
      <c r="H49" s="4">
        <f>H36+H48</f>
        <v>4955.84</v>
      </c>
      <c r="I49" s="3"/>
    </row>
  </sheetData>
  <sheetProtection sheet="1" selectLockedCell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2"/>
  <sheetViews>
    <sheetView tabSelected="1" topLeftCell="A23" zoomScaleNormal="100" workbookViewId="0">
      <selection activeCell="N45" sqref="N45"/>
    </sheetView>
  </sheetViews>
  <sheetFormatPr defaultRowHeight="14.5" x14ac:dyDescent="0.35"/>
  <cols>
    <col min="1" max="1" width="5.7265625" bestFit="1" customWidth="1"/>
    <col min="2" max="2" width="11.81640625" bestFit="1" customWidth="1"/>
    <col min="3" max="3" width="24.7265625" bestFit="1" customWidth="1"/>
    <col min="4" max="4" width="15.453125" bestFit="1" customWidth="1"/>
    <col min="5" max="5" width="14.26953125" bestFit="1" customWidth="1"/>
    <col min="6" max="6" width="11.54296875" bestFit="1" customWidth="1"/>
    <col min="7" max="7" width="12.81640625" customWidth="1"/>
    <col min="8" max="8" width="16.1796875" customWidth="1"/>
  </cols>
  <sheetData>
    <row r="1" spans="1:8" x14ac:dyDescent="0.35">
      <c r="A1" s="122" t="s">
        <v>18</v>
      </c>
      <c r="B1" s="122" t="s">
        <v>23</v>
      </c>
      <c r="C1" s="122" t="s">
        <v>19</v>
      </c>
      <c r="D1" s="122" t="s">
        <v>20</v>
      </c>
      <c r="E1" s="122" t="s">
        <v>21</v>
      </c>
      <c r="F1" s="123" t="s">
        <v>42</v>
      </c>
      <c r="G1" s="123" t="s">
        <v>43</v>
      </c>
      <c r="H1" s="123" t="s">
        <v>24</v>
      </c>
    </row>
    <row r="2" spans="1:8" x14ac:dyDescent="0.35">
      <c r="A2" s="122"/>
      <c r="B2" s="122"/>
      <c r="C2" s="122"/>
      <c r="D2" s="122"/>
      <c r="E2" s="122"/>
      <c r="F2" s="127"/>
      <c r="G2" s="127"/>
      <c r="H2" s="127"/>
    </row>
    <row r="3" spans="1:8" x14ac:dyDescent="0.35">
      <c r="A3" s="122"/>
      <c r="B3" s="122"/>
      <c r="C3" s="122"/>
      <c r="D3" s="122"/>
      <c r="E3" s="122"/>
      <c r="F3" s="127"/>
      <c r="G3" s="127"/>
      <c r="H3" s="127"/>
    </row>
    <row r="4" spans="1:8" x14ac:dyDescent="0.35">
      <c r="A4" s="122"/>
      <c r="B4" s="122"/>
      <c r="C4" s="122"/>
      <c r="D4" s="122"/>
      <c r="E4" s="122"/>
      <c r="F4" s="127"/>
      <c r="G4" s="127"/>
      <c r="H4" s="127"/>
    </row>
    <row r="5" spans="1:8" x14ac:dyDescent="0.35">
      <c r="A5" s="122"/>
      <c r="B5" s="123"/>
      <c r="C5" s="123"/>
      <c r="D5" s="122"/>
      <c r="E5" s="122"/>
      <c r="F5" s="128"/>
      <c r="G5" s="128"/>
      <c r="H5" s="128"/>
    </row>
    <row r="6" spans="1:8" x14ac:dyDescent="0.35">
      <c r="A6" s="24"/>
      <c r="B6" s="26" t="str">
        <f>'2_Preliminarz_z_wniosku'!A3</f>
        <v>I.I</v>
      </c>
      <c r="C6" s="26" t="str">
        <f>'2_Preliminarz_z_wniosku'!B3</f>
        <v>Wydatki osobowe</v>
      </c>
      <c r="D6" s="124"/>
      <c r="E6" s="125"/>
      <c r="F6" s="125"/>
      <c r="G6" s="125"/>
      <c r="H6" s="126"/>
    </row>
    <row r="7" spans="1:8" x14ac:dyDescent="0.35">
      <c r="A7" s="13">
        <v>1</v>
      </c>
      <c r="B7" s="14" t="s">
        <v>25</v>
      </c>
      <c r="C7" s="27"/>
      <c r="D7" s="16"/>
      <c r="E7" s="17"/>
      <c r="F7" s="18">
        <v>0</v>
      </c>
      <c r="G7" s="18">
        <v>0</v>
      </c>
      <c r="H7" s="17"/>
    </row>
    <row r="8" spans="1:8" x14ac:dyDescent="0.35">
      <c r="A8" s="13">
        <v>2</v>
      </c>
      <c r="B8" s="14" t="s">
        <v>26</v>
      </c>
      <c r="C8" s="15"/>
      <c r="D8" s="16"/>
      <c r="E8" s="17"/>
      <c r="F8" s="18">
        <v>0</v>
      </c>
      <c r="G8" s="18">
        <v>0</v>
      </c>
      <c r="H8" s="17"/>
    </row>
    <row r="9" spans="1:8" x14ac:dyDescent="0.35">
      <c r="A9" s="13">
        <v>3</v>
      </c>
      <c r="B9" s="14" t="s">
        <v>27</v>
      </c>
      <c r="C9" s="15"/>
      <c r="D9" s="16"/>
      <c r="E9" s="17"/>
      <c r="F9" s="18">
        <v>0</v>
      </c>
      <c r="G9" s="18">
        <v>0</v>
      </c>
      <c r="H9" s="17"/>
    </row>
    <row r="10" spans="1:8" x14ac:dyDescent="0.35">
      <c r="A10" s="13">
        <v>4</v>
      </c>
      <c r="B10" s="14"/>
      <c r="C10" s="15"/>
      <c r="D10" s="16"/>
      <c r="E10" s="17"/>
      <c r="F10" s="18">
        <v>0</v>
      </c>
      <c r="G10" s="18">
        <v>0</v>
      </c>
      <c r="H10" s="17"/>
    </row>
    <row r="11" spans="1:8" x14ac:dyDescent="0.35">
      <c r="A11" s="13">
        <v>5</v>
      </c>
      <c r="B11" s="14"/>
      <c r="C11" s="15"/>
      <c r="D11" s="16"/>
      <c r="E11" s="17"/>
      <c r="F11" s="18">
        <v>0</v>
      </c>
      <c r="G11" s="18">
        <v>0</v>
      </c>
      <c r="H11" s="17"/>
    </row>
    <row r="12" spans="1:8" x14ac:dyDescent="0.35">
      <c r="A12" s="13">
        <v>6</v>
      </c>
      <c r="B12" s="14"/>
      <c r="C12" s="15"/>
      <c r="D12" s="16"/>
      <c r="E12" s="17"/>
      <c r="F12" s="18">
        <v>0</v>
      </c>
      <c r="G12" s="18">
        <v>0</v>
      </c>
      <c r="H12" s="17"/>
    </row>
    <row r="13" spans="1:8" x14ac:dyDescent="0.35">
      <c r="A13" s="13">
        <v>7</v>
      </c>
      <c r="B13" s="14"/>
      <c r="C13" s="15"/>
      <c r="D13" s="16"/>
      <c r="E13" s="17"/>
      <c r="F13" s="18">
        <v>0</v>
      </c>
      <c r="G13" s="18">
        <v>0</v>
      </c>
      <c r="H13" s="17"/>
    </row>
    <row r="14" spans="1:8" x14ac:dyDescent="0.35">
      <c r="A14" s="13">
        <v>8</v>
      </c>
      <c r="B14" s="14"/>
      <c r="C14" s="15"/>
      <c r="D14" s="16"/>
      <c r="E14" s="17"/>
      <c r="F14" s="18">
        <v>0</v>
      </c>
      <c r="G14" s="18">
        <v>0</v>
      </c>
      <c r="H14" s="17"/>
    </row>
    <row r="15" spans="1:8" x14ac:dyDescent="0.35">
      <c r="A15" s="13">
        <v>9</v>
      </c>
      <c r="B15" s="14"/>
      <c r="C15" s="15"/>
      <c r="D15" s="16"/>
      <c r="E15" s="17"/>
      <c r="F15" s="18">
        <v>0</v>
      </c>
      <c r="G15" s="18">
        <v>0</v>
      </c>
      <c r="H15" s="17"/>
    </row>
    <row r="16" spans="1:8" x14ac:dyDescent="0.35">
      <c r="A16" s="13">
        <v>10</v>
      </c>
      <c r="B16" s="14"/>
      <c r="C16" s="15"/>
      <c r="D16" s="16"/>
      <c r="E16" s="17"/>
      <c r="F16" s="18">
        <v>0</v>
      </c>
      <c r="G16" s="18">
        <v>0</v>
      </c>
      <c r="H16" s="17"/>
    </row>
    <row r="17" spans="1:8" x14ac:dyDescent="0.35">
      <c r="A17" s="24"/>
      <c r="B17" s="25" t="str">
        <f>'2_Preliminarz_z_wniosku'!A14</f>
        <v>I.II</v>
      </c>
      <c r="C17" s="26" t="str">
        <f>'2_Preliminarz_z_wniosku'!B14</f>
        <v>Wydatki rzeczowe</v>
      </c>
      <c r="D17" s="124"/>
      <c r="E17" s="125"/>
      <c r="F17" s="125"/>
      <c r="G17" s="125"/>
      <c r="H17" s="126"/>
    </row>
    <row r="18" spans="1:8" x14ac:dyDescent="0.35">
      <c r="A18" s="13">
        <v>1</v>
      </c>
      <c r="B18" s="14" t="s">
        <v>28</v>
      </c>
      <c r="C18" s="28" t="s">
        <v>50</v>
      </c>
      <c r="D18" s="14" t="s">
        <v>51</v>
      </c>
      <c r="E18" s="113">
        <v>45127</v>
      </c>
      <c r="F18" s="116">
        <v>650</v>
      </c>
      <c r="G18" s="18">
        <v>0</v>
      </c>
      <c r="H18" s="113">
        <v>45128</v>
      </c>
    </row>
    <row r="19" spans="1:8" x14ac:dyDescent="0.35">
      <c r="A19" s="13">
        <v>2</v>
      </c>
      <c r="B19" s="14"/>
      <c r="C19" s="28" t="s">
        <v>52</v>
      </c>
      <c r="D19" s="115" t="s">
        <v>53</v>
      </c>
      <c r="E19" s="113">
        <v>45120</v>
      </c>
      <c r="F19" s="114">
        <v>1085</v>
      </c>
      <c r="G19" s="18">
        <v>0</v>
      </c>
      <c r="H19" s="113">
        <v>45128</v>
      </c>
    </row>
    <row r="20" spans="1:8" ht="21" x14ac:dyDescent="0.35">
      <c r="A20" s="13">
        <v>3</v>
      </c>
      <c r="B20" s="112"/>
      <c r="C20" s="28" t="s">
        <v>52</v>
      </c>
      <c r="D20" s="115" t="s">
        <v>54</v>
      </c>
      <c r="E20" s="113">
        <v>45120</v>
      </c>
      <c r="F20" s="114">
        <v>290</v>
      </c>
      <c r="G20" s="18">
        <v>0</v>
      </c>
      <c r="H20" s="113">
        <v>45132</v>
      </c>
    </row>
    <row r="21" spans="1:8" x14ac:dyDescent="0.35">
      <c r="A21" s="13">
        <v>4</v>
      </c>
      <c r="B21" s="14"/>
      <c r="C21" s="28" t="s">
        <v>52</v>
      </c>
      <c r="D21" s="115" t="s">
        <v>55</v>
      </c>
      <c r="E21" s="113">
        <v>45133</v>
      </c>
      <c r="F21" s="114">
        <v>796.85</v>
      </c>
      <c r="G21" s="18">
        <v>0</v>
      </c>
      <c r="H21" s="113">
        <v>45134</v>
      </c>
    </row>
    <row r="22" spans="1:8" x14ac:dyDescent="0.35">
      <c r="A22" s="13"/>
      <c r="B22" s="14" t="s">
        <v>29</v>
      </c>
      <c r="C22" s="28" t="s">
        <v>69</v>
      </c>
      <c r="D22" s="115"/>
      <c r="E22" s="113"/>
      <c r="F22" s="116">
        <f>SUM(F19:F21)</f>
        <v>2171.85</v>
      </c>
      <c r="G22" s="18">
        <v>0</v>
      </c>
      <c r="H22" s="113"/>
    </row>
    <row r="23" spans="1:8" x14ac:dyDescent="0.35">
      <c r="A23" s="13">
        <v>5</v>
      </c>
      <c r="B23" s="14"/>
      <c r="C23" s="28" t="s">
        <v>56</v>
      </c>
      <c r="D23" s="115" t="s">
        <v>57</v>
      </c>
      <c r="E23" s="113">
        <v>45125</v>
      </c>
      <c r="F23" s="114">
        <v>800</v>
      </c>
      <c r="G23" s="18">
        <v>0</v>
      </c>
      <c r="H23" s="113">
        <v>45128</v>
      </c>
    </row>
    <row r="24" spans="1:8" x14ac:dyDescent="0.35">
      <c r="A24" s="13">
        <v>6</v>
      </c>
      <c r="B24" s="14"/>
      <c r="C24" s="28" t="s">
        <v>56</v>
      </c>
      <c r="D24" s="115" t="s">
        <v>58</v>
      </c>
      <c r="E24" s="113">
        <v>45132</v>
      </c>
      <c r="F24" s="114">
        <v>281.99</v>
      </c>
      <c r="G24" s="18">
        <v>0</v>
      </c>
      <c r="H24" s="113">
        <v>45132</v>
      </c>
    </row>
    <row r="25" spans="1:8" ht="21" x14ac:dyDescent="0.35">
      <c r="A25" s="13"/>
      <c r="B25" s="14" t="s">
        <v>30</v>
      </c>
      <c r="C25" s="28" t="s">
        <v>67</v>
      </c>
      <c r="D25" s="115"/>
      <c r="E25" s="113"/>
      <c r="F25" s="116">
        <f>SUM(F23:F24)</f>
        <v>1081.99</v>
      </c>
      <c r="G25" s="18">
        <v>0</v>
      </c>
      <c r="H25" s="113"/>
    </row>
    <row r="26" spans="1:8" x14ac:dyDescent="0.35">
      <c r="A26" s="13">
        <v>7</v>
      </c>
      <c r="B26" s="14"/>
      <c r="C26" s="15" t="s">
        <v>59</v>
      </c>
      <c r="D26" s="115" t="s">
        <v>60</v>
      </c>
      <c r="E26" s="113">
        <v>45120</v>
      </c>
      <c r="F26" s="114">
        <v>459</v>
      </c>
      <c r="G26" s="18">
        <v>0</v>
      </c>
      <c r="H26" s="113">
        <v>45128</v>
      </c>
    </row>
    <row r="27" spans="1:8" x14ac:dyDescent="0.35">
      <c r="A27" s="13">
        <v>8</v>
      </c>
      <c r="B27" s="14"/>
      <c r="C27" s="15" t="s">
        <v>59</v>
      </c>
      <c r="D27" s="115" t="s">
        <v>61</v>
      </c>
      <c r="E27" s="113">
        <v>45120</v>
      </c>
      <c r="F27" s="114">
        <v>243</v>
      </c>
      <c r="G27" s="18">
        <v>0</v>
      </c>
      <c r="H27" s="113">
        <v>45128</v>
      </c>
    </row>
    <row r="28" spans="1:8" x14ac:dyDescent="0.35">
      <c r="A28" s="13">
        <v>9</v>
      </c>
      <c r="B28" s="14"/>
      <c r="C28" s="15" t="s">
        <v>59</v>
      </c>
      <c r="D28" s="115" t="s">
        <v>62</v>
      </c>
      <c r="E28" s="113">
        <v>45120</v>
      </c>
      <c r="F28" s="114">
        <v>350</v>
      </c>
      <c r="G28" s="18">
        <v>0</v>
      </c>
      <c r="H28" s="113">
        <v>45128</v>
      </c>
    </row>
    <row r="29" spans="1:8" x14ac:dyDescent="0.35">
      <c r="A29" s="13">
        <v>10</v>
      </c>
      <c r="B29" s="14" t="s">
        <v>66</v>
      </c>
      <c r="C29" s="15" t="s">
        <v>68</v>
      </c>
      <c r="D29" s="19"/>
      <c r="E29" s="17"/>
      <c r="F29" s="117">
        <f>SUM(F26:F28)</f>
        <v>1052</v>
      </c>
      <c r="G29" s="18">
        <v>0</v>
      </c>
      <c r="H29" s="17"/>
    </row>
    <row r="30" spans="1:8" ht="24.65" customHeight="1" x14ac:dyDescent="0.35">
      <c r="A30" s="24"/>
      <c r="B30" s="25" t="str">
        <f>'2_Preliminarz_z_wniosku'!A25</f>
        <v>I.III</v>
      </c>
      <c r="C30" s="26" t="str">
        <f>'2_Preliminarz_z_wniosku'!B25</f>
        <v>Wydatki na działania informacyjno-promocyjne</v>
      </c>
      <c r="D30" s="124"/>
      <c r="E30" s="125"/>
      <c r="F30" s="125"/>
      <c r="G30" s="125"/>
      <c r="H30" s="126"/>
    </row>
    <row r="31" spans="1:8" x14ac:dyDescent="0.35">
      <c r="A31" s="13">
        <v>1</v>
      </c>
      <c r="B31" s="20" t="s">
        <v>31</v>
      </c>
      <c r="C31" s="29"/>
      <c r="D31" s="16"/>
      <c r="E31" s="17"/>
      <c r="F31" s="18">
        <v>0</v>
      </c>
      <c r="G31" s="18">
        <v>0</v>
      </c>
      <c r="H31" s="17"/>
    </row>
    <row r="32" spans="1:8" x14ac:dyDescent="0.35">
      <c r="A32" s="13">
        <v>2</v>
      </c>
      <c r="B32" s="20" t="s">
        <v>32</v>
      </c>
      <c r="C32" s="29"/>
      <c r="D32" s="16"/>
      <c r="E32" s="17"/>
      <c r="F32" s="18">
        <v>0</v>
      </c>
      <c r="G32" s="18">
        <v>0</v>
      </c>
      <c r="H32" s="17"/>
    </row>
    <row r="33" spans="1:8" x14ac:dyDescent="0.35">
      <c r="A33" s="13">
        <v>3</v>
      </c>
      <c r="B33" s="20"/>
      <c r="C33" s="29"/>
      <c r="D33" s="16"/>
      <c r="E33" s="17"/>
      <c r="F33" s="18">
        <v>0</v>
      </c>
      <c r="G33" s="18">
        <v>0</v>
      </c>
      <c r="H33" s="17"/>
    </row>
    <row r="34" spans="1:8" x14ac:dyDescent="0.35">
      <c r="A34" s="13">
        <v>4</v>
      </c>
      <c r="B34" s="20"/>
      <c r="C34" s="29"/>
      <c r="D34" s="16"/>
      <c r="E34" s="17"/>
      <c r="F34" s="18">
        <v>0</v>
      </c>
      <c r="G34" s="18">
        <v>0</v>
      </c>
      <c r="H34" s="17"/>
    </row>
    <row r="35" spans="1:8" x14ac:dyDescent="0.35">
      <c r="A35" s="13">
        <v>5</v>
      </c>
      <c r="B35" s="20"/>
      <c r="C35" s="29"/>
      <c r="D35" s="16"/>
      <c r="E35" s="17"/>
      <c r="F35" s="18">
        <v>0</v>
      </c>
      <c r="G35" s="18">
        <v>0</v>
      </c>
      <c r="H35" s="17"/>
    </row>
    <row r="36" spans="1:8" x14ac:dyDescent="0.35">
      <c r="A36" s="13">
        <v>6</v>
      </c>
      <c r="B36" s="20"/>
      <c r="C36" s="29"/>
      <c r="D36" s="16"/>
      <c r="E36" s="17"/>
      <c r="F36" s="18">
        <v>0</v>
      </c>
      <c r="G36" s="18">
        <v>0</v>
      </c>
      <c r="H36" s="17"/>
    </row>
    <row r="37" spans="1:8" x14ac:dyDescent="0.35">
      <c r="A37" s="13">
        <v>7</v>
      </c>
      <c r="B37" s="20"/>
      <c r="C37" s="29"/>
      <c r="D37" s="16"/>
      <c r="E37" s="17"/>
      <c r="F37" s="18">
        <v>0</v>
      </c>
      <c r="G37" s="18">
        <v>0</v>
      </c>
      <c r="H37" s="17"/>
    </row>
    <row r="38" spans="1:8" x14ac:dyDescent="0.35">
      <c r="A38" s="13">
        <v>8</v>
      </c>
      <c r="B38" s="20"/>
      <c r="C38" s="29"/>
      <c r="D38" s="16"/>
      <c r="E38" s="17"/>
      <c r="F38" s="18">
        <v>0</v>
      </c>
      <c r="G38" s="18">
        <v>0</v>
      </c>
      <c r="H38" s="17"/>
    </row>
    <row r="39" spans="1:8" x14ac:dyDescent="0.35">
      <c r="A39" s="13">
        <v>9</v>
      </c>
      <c r="B39" s="20"/>
      <c r="C39" s="29"/>
      <c r="D39" s="16"/>
      <c r="E39" s="17"/>
      <c r="F39" s="18">
        <v>0</v>
      </c>
      <c r="G39" s="18">
        <v>0</v>
      </c>
      <c r="H39" s="17"/>
    </row>
    <row r="40" spans="1:8" x14ac:dyDescent="0.35">
      <c r="A40" s="13">
        <v>10</v>
      </c>
      <c r="B40" s="20"/>
      <c r="C40" s="15"/>
      <c r="D40" s="16"/>
      <c r="E40" s="17"/>
      <c r="F40" s="18">
        <v>0</v>
      </c>
      <c r="G40" s="18">
        <v>0</v>
      </c>
      <c r="H40" s="17"/>
    </row>
    <row r="41" spans="1:8" ht="21" x14ac:dyDescent="0.35">
      <c r="A41" s="24"/>
      <c r="B41" s="25" t="str">
        <f>'2_Preliminarz_z_wniosku'!A37</f>
        <v>II.</v>
      </c>
      <c r="C41" s="26" t="str">
        <f>'2_Preliminarz_z_wniosku'!B37</f>
        <v>Wydatki pośrednie ( materiały biurowe, opłaty telef. pocztowe itp..)</v>
      </c>
      <c r="D41" s="124"/>
      <c r="E41" s="125"/>
      <c r="F41" s="125"/>
      <c r="G41" s="125"/>
      <c r="H41" s="126"/>
    </row>
    <row r="42" spans="1:8" x14ac:dyDescent="0.35">
      <c r="A42" s="13">
        <v>1</v>
      </c>
      <c r="B42" s="14" t="s">
        <v>34</v>
      </c>
      <c r="C42" s="15"/>
      <c r="D42" s="19"/>
      <c r="E42" s="17"/>
      <c r="F42" s="18">
        <v>0</v>
      </c>
      <c r="G42" s="18">
        <v>0</v>
      </c>
      <c r="H42" s="17"/>
    </row>
    <row r="43" spans="1:8" x14ac:dyDescent="0.35">
      <c r="A43" s="13">
        <v>2</v>
      </c>
      <c r="B43" s="14" t="s">
        <v>33</v>
      </c>
      <c r="C43" s="15"/>
      <c r="D43" s="19"/>
      <c r="E43" s="17"/>
      <c r="F43" s="18">
        <v>0</v>
      </c>
      <c r="G43" s="18">
        <v>0</v>
      </c>
      <c r="H43" s="17"/>
    </row>
    <row r="44" spans="1:8" x14ac:dyDescent="0.35">
      <c r="A44" s="13">
        <v>3</v>
      </c>
      <c r="B44" s="14" t="s">
        <v>35</v>
      </c>
      <c r="C44" s="15"/>
      <c r="D44" s="19"/>
      <c r="E44" s="17"/>
      <c r="F44" s="18">
        <v>0</v>
      </c>
      <c r="G44" s="18">
        <v>0</v>
      </c>
      <c r="H44" s="17"/>
    </row>
    <row r="45" spans="1:8" x14ac:dyDescent="0.35">
      <c r="A45" s="13">
        <v>4</v>
      </c>
      <c r="B45" s="14"/>
      <c r="C45" s="15"/>
      <c r="D45" s="19"/>
      <c r="E45" s="17"/>
      <c r="F45" s="18">
        <v>0</v>
      </c>
      <c r="G45" s="18">
        <v>0</v>
      </c>
      <c r="H45" s="17"/>
    </row>
    <row r="46" spans="1:8" x14ac:dyDescent="0.35">
      <c r="A46" s="13">
        <v>5</v>
      </c>
      <c r="B46" s="14"/>
      <c r="C46" s="15"/>
      <c r="D46" s="19"/>
      <c r="E46" s="17"/>
      <c r="F46" s="18">
        <v>0</v>
      </c>
      <c r="G46" s="18">
        <v>0</v>
      </c>
      <c r="H46" s="17"/>
    </row>
    <row r="47" spans="1:8" x14ac:dyDescent="0.35">
      <c r="A47" s="13">
        <v>6</v>
      </c>
      <c r="B47" s="14"/>
      <c r="C47" s="15"/>
      <c r="D47" s="19"/>
      <c r="E47" s="17"/>
      <c r="F47" s="18">
        <v>0</v>
      </c>
      <c r="G47" s="18">
        <v>0</v>
      </c>
      <c r="H47" s="17"/>
    </row>
    <row r="48" spans="1:8" x14ac:dyDescent="0.35">
      <c r="A48" s="13">
        <v>7</v>
      </c>
      <c r="B48" s="14"/>
      <c r="C48" s="15"/>
      <c r="D48" s="19"/>
      <c r="E48" s="17"/>
      <c r="F48" s="18">
        <v>0</v>
      </c>
      <c r="G48" s="18">
        <v>0</v>
      </c>
      <c r="H48" s="17"/>
    </row>
    <row r="49" spans="1:8" x14ac:dyDescent="0.35">
      <c r="A49" s="13">
        <v>8</v>
      </c>
      <c r="B49" s="14"/>
      <c r="C49" s="15"/>
      <c r="D49" s="19"/>
      <c r="E49" s="17"/>
      <c r="F49" s="18">
        <v>0</v>
      </c>
      <c r="G49" s="18">
        <v>0</v>
      </c>
      <c r="H49" s="17"/>
    </row>
    <row r="50" spans="1:8" x14ac:dyDescent="0.35">
      <c r="A50" s="13">
        <v>9</v>
      </c>
      <c r="B50" s="14"/>
      <c r="C50" s="15"/>
      <c r="D50" s="19"/>
      <c r="E50" s="17"/>
      <c r="F50" s="18">
        <v>0</v>
      </c>
      <c r="G50" s="18">
        <v>0</v>
      </c>
      <c r="H50" s="17"/>
    </row>
    <row r="51" spans="1:8" x14ac:dyDescent="0.35">
      <c r="A51" s="13">
        <v>10</v>
      </c>
      <c r="B51" s="14"/>
      <c r="C51" s="15"/>
      <c r="D51" s="19"/>
      <c r="E51" s="17"/>
      <c r="F51" s="18">
        <v>0</v>
      </c>
      <c r="G51" s="18">
        <v>0</v>
      </c>
      <c r="H51" s="17"/>
    </row>
    <row r="52" spans="1:8" ht="24" customHeight="1" x14ac:dyDescent="0.35">
      <c r="A52" s="21" t="s">
        <v>22</v>
      </c>
      <c r="B52" s="22"/>
      <c r="C52" s="22"/>
      <c r="D52" s="22"/>
      <c r="E52" s="22"/>
      <c r="F52" s="23">
        <f>F18+F22+F25+F29</f>
        <v>4955.84</v>
      </c>
      <c r="G52" s="23">
        <f>SUM(G6:G51)</f>
        <v>0</v>
      </c>
      <c r="H52" s="22"/>
    </row>
  </sheetData>
  <mergeCells count="12">
    <mergeCell ref="D41:H41"/>
    <mergeCell ref="H1:H5"/>
    <mergeCell ref="D6:H6"/>
    <mergeCell ref="D17:H17"/>
    <mergeCell ref="D30:H30"/>
    <mergeCell ref="F1:F5"/>
    <mergeCell ref="G1:G5"/>
    <mergeCell ref="A1:A5"/>
    <mergeCell ref="B1:B5"/>
    <mergeCell ref="C1:C5"/>
    <mergeCell ref="D1:D5"/>
    <mergeCell ref="E1:E5"/>
  </mergeCells>
  <pageMargins left="0.7" right="0.7" top="0.75" bottom="0.75" header="0.3" footer="0.3"/>
  <pageSetup paperSize="9" scale="62" orientation="portrait" horizontalDpi="0" verticalDpi="0" r:id="rId1"/>
  <ignoredErrors>
    <ignoredError sqref="F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1_Rozliczenie grantu</vt:lpstr>
      <vt:lpstr>2_Preliminarz_z_wniosku</vt:lpstr>
      <vt:lpstr>3_Zestawienie_dok_księg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marchlewski</dc:creator>
  <cp:lastModifiedBy>Andrzej</cp:lastModifiedBy>
  <dcterms:created xsi:type="dcterms:W3CDTF">2023-03-06T17:26:59Z</dcterms:created>
  <dcterms:modified xsi:type="dcterms:W3CDTF">2023-08-24T04:49:38Z</dcterms:modified>
</cp:coreProperties>
</file>